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<sst xmlns="http://schemas.openxmlformats.org/spreadsheetml/2006/main" count="133" uniqueCount="60">
  <si>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№ п/п</t>
  </si>
  <si>
    <t>№ дома</t>
  </si>
  <si>
    <t xml:space="preserve">Улица </t>
  </si>
  <si>
    <t>Год постройки</t>
  </si>
  <si>
    <t>Полезная площадь</t>
  </si>
  <si>
    <t>Потребность финансовых средств на выполнение капитального ремонта по видам работ, тыс.руб.</t>
  </si>
  <si>
    <t xml:space="preserve">Инженерные сети </t>
  </si>
  <si>
    <t>Благоустройство придомовой территории</t>
  </si>
  <si>
    <t>Прочее</t>
  </si>
  <si>
    <t>Волочаевская</t>
  </si>
  <si>
    <t>Дружбы</t>
  </si>
  <si>
    <t>17А</t>
  </si>
  <si>
    <t>24А</t>
  </si>
  <si>
    <t>30А</t>
  </si>
  <si>
    <t>30Б</t>
  </si>
  <si>
    <t>30В</t>
  </si>
  <si>
    <t>31А</t>
  </si>
  <si>
    <t>32А</t>
  </si>
  <si>
    <t>36А</t>
  </si>
  <si>
    <t>36Б</t>
  </si>
  <si>
    <t>44А</t>
  </si>
  <si>
    <t>пр.Ленина</t>
  </si>
  <si>
    <t>26Б</t>
  </si>
  <si>
    <t>Нахимова</t>
  </si>
  <si>
    <t>Николаева</t>
  </si>
  <si>
    <t>2А</t>
  </si>
  <si>
    <t>4А</t>
  </si>
  <si>
    <t>Революционная</t>
  </si>
  <si>
    <t>Свердлова</t>
  </si>
  <si>
    <t>Фурманова</t>
  </si>
  <si>
    <t xml:space="preserve">Шаймуратова </t>
  </si>
  <si>
    <t>5А</t>
  </si>
  <si>
    <t>Директор ООО «УК «ЖЭУ №16»</t>
  </si>
  <si>
    <t>____________ М.Т.Маликов</t>
  </si>
  <si>
    <t>Общие строит. работы</t>
  </si>
  <si>
    <t>Начисление при тарифе(в руб)</t>
  </si>
  <si>
    <t>Годовые начисления  в (руб.)</t>
  </si>
  <si>
    <t>98,5 % от начисления в (руб.)</t>
  </si>
  <si>
    <t>Фасад (т.р.)</t>
  </si>
  <si>
    <t>Крыша (т.р.)</t>
  </si>
  <si>
    <t>ХВС (т.р.)</t>
  </si>
  <si>
    <t>ГВС(т.р.)</t>
  </si>
  <si>
    <t>КАНАЛИЗАЦИЯ(т.р.)</t>
  </si>
  <si>
    <t>ОТОПЛЕНИЕ(т.р.)</t>
  </si>
  <si>
    <t>асфальтирование(т.р)</t>
  </si>
  <si>
    <t>контейнерные плрщадки(т.р.)</t>
  </si>
  <si>
    <t>детское оборудование(т.р.)</t>
  </si>
  <si>
    <t>лестничные клетки(т.р.)</t>
  </si>
  <si>
    <t>итого</t>
  </si>
  <si>
    <t>"_____" ______________2011 г.</t>
  </si>
  <si>
    <t>КАПИТАЛЬНОГО РЕМОНТА ЖИЛЫХ ДОМОВ ПО ООО "УК "ЖЭУ № 16" на 2011 г.</t>
  </si>
  <si>
    <t>Неиспольз.ср-ва                      на 1.01.2011 руб.коп.</t>
  </si>
  <si>
    <t>всего</t>
  </si>
  <si>
    <t>узел учета</t>
  </si>
  <si>
    <t>Главный инженер ООО"УК"ЖЭУ №16"                                         В.А.Кузнецов</t>
  </si>
  <si>
    <t>козырьки (т.р.)</t>
  </si>
  <si>
    <t>элсети внутридом-е оборудование(т.р.)</t>
  </si>
  <si>
    <t>метал двери</t>
  </si>
  <si>
    <t>цоколь(т.р.)</t>
  </si>
  <si>
    <t>ГРАФИК РАБОТ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</si>
</sst>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#,##0.00_р_."/>
  </numFmts>
  <fonts count="41">
    <font>
      <sz val="11"/>
      <color theme="1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justify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left"/>
    </xf>
    <xf numFmtId="165" fontId="4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167" fontId="4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7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textRotation="90" wrapText="1"/>
    </xf>
    <xf numFmtId="0" fontId="4" fillId="0" borderId="11" xfId="0" applyFont="1" applyBorder="1" applyAlignment="1">
      <alignment horizontal="center" vertical="top" textRotation="90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justify" textRotation="90" wrapText="1"/>
    </xf>
    <xf numFmtId="0" fontId="7" fillId="0" borderId="17" xfId="0" applyFont="1" applyBorder="1" applyAlignment="1">
      <alignment textRotation="90" wrapText="1"/>
    </xf>
    <xf numFmtId="0" fontId="7" fillId="0" borderId="11" xfId="0" applyFont="1" applyBorder="1" applyAlignment="1">
      <alignment textRotation="90" wrapText="1"/>
    </xf>
    <xf numFmtId="0" fontId="4" fillId="0" borderId="12" xfId="0" applyFont="1" applyBorder="1" applyAlignment="1">
      <alignment horizontal="center" vertical="top" textRotation="90" wrapText="1"/>
    </xf>
    <xf numFmtId="0" fontId="6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PageLayoutView="0" workbookViewId="0" topLeftCell="C79">
      <selection activeCell="U95" sqref="U95"/>
    </sheetView>
  </sheetViews>
  <sheetFormatPr defaultColWidth="9.140625" defaultRowHeight="15"/>
  <cols>
    <col min="1" max="1" width="3.00390625" style="0" customWidth="1"/>
    <col min="2" max="2" width="7.421875" style="0" customWidth="1"/>
    <col min="3" max="4" width="4.421875" style="0" customWidth="1"/>
    <col min="5" max="5" width="8.140625" style="0" customWidth="1"/>
    <col min="6" max="7" width="4.421875" style="0" customWidth="1"/>
    <col min="8" max="8" width="3.8515625" style="0" customWidth="1"/>
    <col min="9" max="9" width="4.85156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4.421875" style="0" customWidth="1"/>
    <col min="14" max="15" width="3.57421875" style="0" customWidth="1"/>
    <col min="16" max="16" width="4.00390625" style="0" customWidth="1"/>
    <col min="17" max="17" width="4.140625" style="0" customWidth="1"/>
    <col min="18" max="18" width="3.00390625" style="0" customWidth="1"/>
    <col min="19" max="19" width="4.57421875" style="0" customWidth="1"/>
    <col min="20" max="20" width="3.57421875" style="0" customWidth="1"/>
    <col min="21" max="21" width="5.57421875" style="0" customWidth="1"/>
    <col min="22" max="23" width="7.421875" style="0" customWidth="1"/>
    <col min="25" max="25" width="11.57421875" style="0" customWidth="1"/>
    <col min="26" max="26" width="9.8515625" style="0" customWidth="1"/>
  </cols>
  <sheetData>
    <row r="1" spans="1:21" s="3" customFormat="1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/>
      <c r="U1" s="15"/>
    </row>
    <row r="2" spans="1:21" s="3" customFormat="1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32</v>
      </c>
      <c r="U2" s="2"/>
    </row>
    <row r="3" spans="1:21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 t="s">
        <v>33</v>
      </c>
      <c r="U3" s="2"/>
    </row>
    <row r="4" spans="1:21" s="3" customFormat="1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49</v>
      </c>
      <c r="U4" s="2"/>
    </row>
    <row r="5" spans="1:21" s="3" customFormat="1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4" s="3" customFormat="1" ht="15">
      <c r="A7" s="1"/>
      <c r="B7" s="1"/>
      <c r="C7" s="23" t="s">
        <v>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3" customFormat="1" ht="15">
      <c r="A8" s="1"/>
      <c r="B8" s="1"/>
      <c r="C8" s="23" t="s">
        <v>50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1" s="3" customFormat="1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6" s="7" customFormat="1" ht="29.25" customHeight="1">
      <c r="A10" s="26" t="s">
        <v>0</v>
      </c>
      <c r="B10" s="26" t="s">
        <v>2</v>
      </c>
      <c r="C10" s="26" t="s">
        <v>1</v>
      </c>
      <c r="D10" s="26" t="s">
        <v>3</v>
      </c>
      <c r="E10" s="26" t="s">
        <v>4</v>
      </c>
      <c r="F10" s="26" t="s">
        <v>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5"/>
      <c r="V10" s="38" t="s">
        <v>35</v>
      </c>
      <c r="W10" s="38" t="s">
        <v>36</v>
      </c>
      <c r="X10" s="27" t="s">
        <v>37</v>
      </c>
      <c r="Y10" s="38" t="s">
        <v>51</v>
      </c>
      <c r="Z10" s="35" t="s">
        <v>52</v>
      </c>
    </row>
    <row r="11" spans="1:26" s="3" customFormat="1" ht="24" customHeight="1">
      <c r="A11" s="27"/>
      <c r="B11" s="27"/>
      <c r="C11" s="27"/>
      <c r="D11" s="27"/>
      <c r="E11" s="27"/>
      <c r="F11" s="28" t="s">
        <v>39</v>
      </c>
      <c r="G11" s="28" t="s">
        <v>38</v>
      </c>
      <c r="H11" s="28" t="s">
        <v>58</v>
      </c>
      <c r="I11" s="28" t="s">
        <v>55</v>
      </c>
      <c r="J11" s="31" t="s">
        <v>6</v>
      </c>
      <c r="K11" s="32"/>
      <c r="L11" s="32"/>
      <c r="M11" s="32"/>
      <c r="N11" s="33"/>
      <c r="O11" s="34"/>
      <c r="P11" s="27" t="s">
        <v>7</v>
      </c>
      <c r="Q11" s="27"/>
      <c r="R11" s="27"/>
      <c r="S11" s="6" t="s">
        <v>34</v>
      </c>
      <c r="T11" s="8" t="s">
        <v>8</v>
      </c>
      <c r="U11" s="8"/>
      <c r="V11" s="30"/>
      <c r="W11" s="30"/>
      <c r="X11" s="30"/>
      <c r="Y11" s="39"/>
      <c r="Z11" s="36"/>
    </row>
    <row r="12" spans="1:26" s="3" customFormat="1" ht="86.25" customHeight="1">
      <c r="A12" s="27"/>
      <c r="B12" s="27"/>
      <c r="C12" s="27"/>
      <c r="D12" s="27"/>
      <c r="E12" s="27"/>
      <c r="F12" s="29"/>
      <c r="G12" s="29"/>
      <c r="H12" s="29"/>
      <c r="I12" s="29"/>
      <c r="J12" s="9" t="s">
        <v>40</v>
      </c>
      <c r="K12" s="9" t="s">
        <v>41</v>
      </c>
      <c r="L12" s="9" t="s">
        <v>42</v>
      </c>
      <c r="M12" s="9" t="s">
        <v>43</v>
      </c>
      <c r="N12" s="9" t="s">
        <v>53</v>
      </c>
      <c r="O12" s="9" t="s">
        <v>56</v>
      </c>
      <c r="P12" s="9" t="s">
        <v>44</v>
      </c>
      <c r="Q12" s="9" t="s">
        <v>45</v>
      </c>
      <c r="R12" s="9" t="s">
        <v>46</v>
      </c>
      <c r="S12" s="9" t="s">
        <v>47</v>
      </c>
      <c r="T12" s="10" t="s">
        <v>57</v>
      </c>
      <c r="U12" s="10" t="s">
        <v>48</v>
      </c>
      <c r="V12" s="30"/>
      <c r="W12" s="30"/>
      <c r="X12" s="30"/>
      <c r="Y12" s="39"/>
      <c r="Z12" s="37"/>
    </row>
    <row r="13" spans="1:26" s="3" customFormat="1" ht="11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/>
      <c r="H13" s="11"/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/>
      <c r="O13" s="11">
        <v>12</v>
      </c>
      <c r="P13" s="11">
        <v>14</v>
      </c>
      <c r="Q13" s="11">
        <v>15</v>
      </c>
      <c r="R13" s="11">
        <v>16</v>
      </c>
      <c r="S13" s="11">
        <v>17</v>
      </c>
      <c r="T13" s="11">
        <v>18</v>
      </c>
      <c r="U13" s="11">
        <v>19</v>
      </c>
      <c r="V13" s="11">
        <v>20</v>
      </c>
      <c r="W13" s="11">
        <v>21</v>
      </c>
      <c r="X13" s="11">
        <v>22</v>
      </c>
      <c r="Y13" s="11">
        <v>23</v>
      </c>
      <c r="Z13" s="13">
        <v>24</v>
      </c>
    </row>
    <row r="14" spans="1:26" s="3" customFormat="1" ht="11.25">
      <c r="A14" s="12">
        <v>1</v>
      </c>
      <c r="B14" s="12" t="s">
        <v>9</v>
      </c>
      <c r="C14" s="16">
        <v>20</v>
      </c>
      <c r="D14" s="16">
        <v>1975</v>
      </c>
      <c r="E14" s="17">
        <v>1915.1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6"/>
      <c r="U14" s="16"/>
      <c r="V14" s="16">
        <f aca="true" t="shared" si="0" ref="V14:V77">E14*5.2</f>
        <v>9958.52</v>
      </c>
      <c r="W14" s="16">
        <f aca="true" t="shared" si="1" ref="W14:W77">V14*12</f>
        <v>119502.24</v>
      </c>
      <c r="X14" s="18">
        <f aca="true" t="shared" si="2" ref="X14:X77">W14*0.985</f>
        <v>117709.70640000001</v>
      </c>
      <c r="Y14" s="19">
        <v>27753.4</v>
      </c>
      <c r="Z14" s="18">
        <f>SUM(X14:Y14)</f>
        <v>145463.10640000002</v>
      </c>
    </row>
    <row r="15" spans="1:26" s="3" customFormat="1" ht="11.25">
      <c r="A15" s="12">
        <v>2</v>
      </c>
      <c r="B15" s="12" t="s">
        <v>10</v>
      </c>
      <c r="C15" s="16">
        <v>3</v>
      </c>
      <c r="D15" s="16">
        <v>1987</v>
      </c>
      <c r="E15" s="17">
        <v>3802.9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6"/>
      <c r="U15" s="16">
        <f aca="true" t="shared" si="3" ref="U15:U39">SUM(F15:T15)</f>
        <v>0</v>
      </c>
      <c r="V15" s="16">
        <f t="shared" si="0"/>
        <v>19775.08</v>
      </c>
      <c r="W15" s="16">
        <f t="shared" si="1"/>
        <v>237300.96000000002</v>
      </c>
      <c r="X15" s="18">
        <f t="shared" si="2"/>
        <v>233741.4456</v>
      </c>
      <c r="Y15" s="19">
        <v>-249473.77</v>
      </c>
      <c r="Z15" s="18">
        <f>SUM(X15:Y15)</f>
        <v>-15732.324399999983</v>
      </c>
    </row>
    <row r="16" spans="1:26" s="3" customFormat="1" ht="11.25">
      <c r="A16" s="12">
        <v>3</v>
      </c>
      <c r="B16" s="12" t="s">
        <v>10</v>
      </c>
      <c r="C16" s="16">
        <v>5</v>
      </c>
      <c r="D16" s="16">
        <v>1955</v>
      </c>
      <c r="E16" s="17">
        <v>394.1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6">
        <v>15.5</v>
      </c>
      <c r="U16" s="16">
        <f t="shared" si="3"/>
        <v>15.5</v>
      </c>
      <c r="V16" s="16">
        <f t="shared" si="0"/>
        <v>2049.32</v>
      </c>
      <c r="W16" s="16">
        <f t="shared" si="1"/>
        <v>24591.840000000004</v>
      </c>
      <c r="X16" s="18">
        <f t="shared" si="2"/>
        <v>24222.962400000004</v>
      </c>
      <c r="Y16" s="19">
        <v>41270.44</v>
      </c>
      <c r="Z16" s="18">
        <f aca="true" t="shared" si="4" ref="Z16:Z79">SUM(X16:Y16)</f>
        <v>65493.402400000006</v>
      </c>
    </row>
    <row r="17" spans="1:26" s="3" customFormat="1" ht="11.25">
      <c r="A17" s="12">
        <v>4</v>
      </c>
      <c r="B17" s="12" t="s">
        <v>10</v>
      </c>
      <c r="C17" s="16">
        <v>7</v>
      </c>
      <c r="D17" s="16">
        <v>1955</v>
      </c>
      <c r="E17" s="17">
        <v>352.1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6"/>
      <c r="U17" s="16">
        <f t="shared" si="3"/>
        <v>0</v>
      </c>
      <c r="V17" s="16">
        <f t="shared" si="0"/>
        <v>1830.92</v>
      </c>
      <c r="W17" s="16">
        <f t="shared" si="1"/>
        <v>21971.04</v>
      </c>
      <c r="X17" s="18">
        <f t="shared" si="2"/>
        <v>21641.4744</v>
      </c>
      <c r="Y17" s="19">
        <v>15681.89</v>
      </c>
      <c r="Z17" s="18">
        <f t="shared" si="4"/>
        <v>37323.3644</v>
      </c>
    </row>
    <row r="18" spans="1:26" s="3" customFormat="1" ht="11.25">
      <c r="A18" s="12">
        <v>5</v>
      </c>
      <c r="B18" s="12" t="s">
        <v>10</v>
      </c>
      <c r="C18" s="16">
        <v>9</v>
      </c>
      <c r="D18" s="16">
        <v>1998</v>
      </c>
      <c r="E18" s="17">
        <v>1756.2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85</v>
      </c>
      <c r="T18" s="16"/>
      <c r="U18" s="16">
        <f t="shared" si="3"/>
        <v>85</v>
      </c>
      <c r="V18" s="16">
        <f t="shared" si="0"/>
        <v>9132.24</v>
      </c>
      <c r="W18" s="16">
        <f t="shared" si="1"/>
        <v>109586.88</v>
      </c>
      <c r="X18" s="18">
        <f t="shared" si="2"/>
        <v>107943.07680000001</v>
      </c>
      <c r="Y18" s="19">
        <v>226602.54</v>
      </c>
      <c r="Z18" s="18">
        <f t="shared" si="4"/>
        <v>334545.6168</v>
      </c>
    </row>
    <row r="19" spans="1:26" s="3" customFormat="1" ht="11.25">
      <c r="A19" s="12">
        <v>6</v>
      </c>
      <c r="B19" s="12" t="s">
        <v>10</v>
      </c>
      <c r="C19" s="16">
        <v>14</v>
      </c>
      <c r="D19" s="16">
        <v>1954</v>
      </c>
      <c r="E19" s="17">
        <v>155.5</v>
      </c>
      <c r="F19" s="16"/>
      <c r="G19" s="16"/>
      <c r="H19" s="16"/>
      <c r="I19" s="16"/>
      <c r="J19" s="16">
        <v>30.5</v>
      </c>
      <c r="K19" s="16"/>
      <c r="L19" s="16"/>
      <c r="M19" s="16"/>
      <c r="N19" s="16"/>
      <c r="O19" s="16"/>
      <c r="P19" s="16"/>
      <c r="Q19" s="16"/>
      <c r="R19" s="16"/>
      <c r="S19" s="17"/>
      <c r="T19" s="16"/>
      <c r="U19" s="16">
        <f t="shared" si="3"/>
        <v>30.5</v>
      </c>
      <c r="V19" s="16">
        <f t="shared" si="0"/>
        <v>808.6</v>
      </c>
      <c r="W19" s="16">
        <f t="shared" si="1"/>
        <v>9703.2</v>
      </c>
      <c r="X19" s="18">
        <f t="shared" si="2"/>
        <v>9557.652</v>
      </c>
      <c r="Y19" s="19">
        <v>20977.54</v>
      </c>
      <c r="Z19" s="18">
        <f t="shared" si="4"/>
        <v>30535.192000000003</v>
      </c>
    </row>
    <row r="20" spans="1:26" s="3" customFormat="1" ht="11.25">
      <c r="A20" s="12">
        <v>7</v>
      </c>
      <c r="B20" s="12" t="s">
        <v>10</v>
      </c>
      <c r="C20" s="16">
        <v>15</v>
      </c>
      <c r="D20" s="16">
        <v>1964</v>
      </c>
      <c r="E20" s="17">
        <v>789.7</v>
      </c>
      <c r="F20" s="16"/>
      <c r="G20" s="16"/>
      <c r="H20" s="16"/>
      <c r="I20" s="16"/>
      <c r="J20" s="20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>
        <f t="shared" si="3"/>
        <v>0</v>
      </c>
      <c r="V20" s="16">
        <f t="shared" si="0"/>
        <v>4106.4400000000005</v>
      </c>
      <c r="W20" s="16">
        <f t="shared" si="1"/>
        <v>49277.280000000006</v>
      </c>
      <c r="X20" s="18">
        <f t="shared" si="2"/>
        <v>48538.120800000004</v>
      </c>
      <c r="Y20" s="19">
        <v>22038.5</v>
      </c>
      <c r="Z20" s="18">
        <f t="shared" si="4"/>
        <v>70576.6208</v>
      </c>
    </row>
    <row r="21" spans="1:26" s="3" customFormat="1" ht="11.25">
      <c r="A21" s="12">
        <v>8</v>
      </c>
      <c r="B21" s="12" t="s">
        <v>10</v>
      </c>
      <c r="C21" s="16">
        <v>17</v>
      </c>
      <c r="D21" s="16">
        <v>1967</v>
      </c>
      <c r="E21" s="17">
        <v>1877.4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6"/>
      <c r="U21" s="16">
        <f t="shared" si="3"/>
        <v>0</v>
      </c>
      <c r="V21" s="16">
        <f t="shared" si="0"/>
        <v>9762.480000000001</v>
      </c>
      <c r="W21" s="16">
        <f t="shared" si="1"/>
        <v>117149.76000000001</v>
      </c>
      <c r="X21" s="18">
        <f t="shared" si="2"/>
        <v>115392.5136</v>
      </c>
      <c r="Y21" s="19">
        <v>-48870.43</v>
      </c>
      <c r="Z21" s="18">
        <f t="shared" si="4"/>
        <v>66522.08360000001</v>
      </c>
    </row>
    <row r="22" spans="1:26" s="3" customFormat="1" ht="11.25">
      <c r="A22" s="12">
        <v>9</v>
      </c>
      <c r="B22" s="12" t="s">
        <v>10</v>
      </c>
      <c r="C22" s="16" t="s">
        <v>11</v>
      </c>
      <c r="D22" s="16">
        <v>1974</v>
      </c>
      <c r="E22" s="17">
        <v>2283.5</v>
      </c>
      <c r="F22" s="16">
        <v>126</v>
      </c>
      <c r="G22" s="16"/>
      <c r="H22" s="16"/>
      <c r="I22" s="16">
        <v>68.4</v>
      </c>
      <c r="J22" s="16"/>
      <c r="K22" s="16"/>
      <c r="L22" s="16"/>
      <c r="M22" s="16">
        <v>100</v>
      </c>
      <c r="N22" s="16"/>
      <c r="O22" s="16"/>
      <c r="P22" s="16"/>
      <c r="Q22" s="16"/>
      <c r="R22" s="16"/>
      <c r="S22" s="17">
        <v>75</v>
      </c>
      <c r="T22" s="16"/>
      <c r="U22" s="16">
        <f t="shared" si="3"/>
        <v>369.4</v>
      </c>
      <c r="V22" s="16">
        <f t="shared" si="0"/>
        <v>11874.2</v>
      </c>
      <c r="W22" s="16">
        <f t="shared" si="1"/>
        <v>142490.40000000002</v>
      </c>
      <c r="X22" s="18">
        <f t="shared" si="2"/>
        <v>140353.04400000002</v>
      </c>
      <c r="Y22" s="19">
        <v>300611.4</v>
      </c>
      <c r="Z22" s="18">
        <f t="shared" si="4"/>
        <v>440964.444</v>
      </c>
    </row>
    <row r="23" spans="1:26" s="3" customFormat="1" ht="11.25">
      <c r="A23" s="12">
        <v>10</v>
      </c>
      <c r="B23" s="12" t="s">
        <v>10</v>
      </c>
      <c r="C23" s="16">
        <v>18</v>
      </c>
      <c r="D23" s="16">
        <v>1989</v>
      </c>
      <c r="E23" s="17">
        <v>751.5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6"/>
      <c r="U23" s="16">
        <f t="shared" si="3"/>
        <v>0</v>
      </c>
      <c r="V23" s="16">
        <f t="shared" si="0"/>
        <v>3907.8</v>
      </c>
      <c r="W23" s="16">
        <f t="shared" si="1"/>
        <v>46893.600000000006</v>
      </c>
      <c r="X23" s="18">
        <f t="shared" si="2"/>
        <v>46190.196</v>
      </c>
      <c r="Y23" s="19">
        <v>102863.84</v>
      </c>
      <c r="Z23" s="18">
        <f t="shared" si="4"/>
        <v>149054.036</v>
      </c>
    </row>
    <row r="24" spans="1:26" s="3" customFormat="1" ht="11.25">
      <c r="A24" s="12">
        <v>11</v>
      </c>
      <c r="B24" s="12" t="s">
        <v>10</v>
      </c>
      <c r="C24" s="16">
        <v>20</v>
      </c>
      <c r="D24" s="16">
        <v>1995</v>
      </c>
      <c r="E24" s="17">
        <v>1867.6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6"/>
      <c r="U24" s="16">
        <f t="shared" si="3"/>
        <v>0</v>
      </c>
      <c r="V24" s="16">
        <f t="shared" si="0"/>
        <v>9711.52</v>
      </c>
      <c r="W24" s="16">
        <f t="shared" si="1"/>
        <v>116538.24</v>
      </c>
      <c r="X24" s="18">
        <f t="shared" si="2"/>
        <v>114790.1664</v>
      </c>
      <c r="Y24" s="19">
        <v>101921.3</v>
      </c>
      <c r="Z24" s="18">
        <f t="shared" si="4"/>
        <v>216711.4664</v>
      </c>
    </row>
    <row r="25" spans="1:26" s="3" customFormat="1" ht="11.25">
      <c r="A25" s="12">
        <v>12</v>
      </c>
      <c r="B25" s="12" t="s">
        <v>10</v>
      </c>
      <c r="C25" s="16" t="s">
        <v>12</v>
      </c>
      <c r="D25" s="16">
        <v>1987</v>
      </c>
      <c r="E25" s="17">
        <v>998.7</v>
      </c>
      <c r="F25" s="16"/>
      <c r="G25" s="16"/>
      <c r="H25" s="16"/>
      <c r="I25" s="16"/>
      <c r="J25" s="16"/>
      <c r="K25" s="16"/>
      <c r="L25" s="16"/>
      <c r="M25" s="16">
        <v>98</v>
      </c>
      <c r="N25" s="16"/>
      <c r="O25" s="16"/>
      <c r="P25" s="16"/>
      <c r="Q25" s="16"/>
      <c r="R25" s="16">
        <v>10</v>
      </c>
      <c r="S25" s="17"/>
      <c r="T25" s="16"/>
      <c r="U25" s="16">
        <f t="shared" si="3"/>
        <v>108</v>
      </c>
      <c r="V25" s="16">
        <f t="shared" si="0"/>
        <v>5193.240000000001</v>
      </c>
      <c r="W25" s="16">
        <f t="shared" si="1"/>
        <v>62318.880000000005</v>
      </c>
      <c r="X25" s="18">
        <f t="shared" si="2"/>
        <v>61384.09680000001</v>
      </c>
      <c r="Y25" s="19">
        <v>32370.03</v>
      </c>
      <c r="Z25" s="18">
        <f t="shared" si="4"/>
        <v>93754.1268</v>
      </c>
    </row>
    <row r="26" spans="1:26" s="3" customFormat="1" ht="11.25">
      <c r="A26" s="12">
        <v>13</v>
      </c>
      <c r="B26" s="12" t="s">
        <v>10</v>
      </c>
      <c r="C26" s="16">
        <v>29</v>
      </c>
      <c r="D26" s="16">
        <v>1963</v>
      </c>
      <c r="E26" s="17">
        <v>2392.2</v>
      </c>
      <c r="F26" s="16">
        <v>183</v>
      </c>
      <c r="G26" s="16"/>
      <c r="H26" s="16"/>
      <c r="I26" s="16"/>
      <c r="J26" s="16"/>
      <c r="K26" s="16"/>
      <c r="L26" s="16"/>
      <c r="M26" s="16">
        <v>100</v>
      </c>
      <c r="N26" s="16"/>
      <c r="O26" s="16"/>
      <c r="P26" s="16"/>
      <c r="Q26" s="16"/>
      <c r="R26" s="16"/>
      <c r="S26" s="17">
        <v>192</v>
      </c>
      <c r="T26" s="16"/>
      <c r="U26" s="16">
        <f t="shared" si="3"/>
        <v>475</v>
      </c>
      <c r="V26" s="16">
        <f t="shared" si="0"/>
        <v>12439.439999999999</v>
      </c>
      <c r="W26" s="16">
        <f t="shared" si="1"/>
        <v>149273.27999999997</v>
      </c>
      <c r="X26" s="18">
        <f t="shared" si="2"/>
        <v>147034.18079999997</v>
      </c>
      <c r="Y26" s="19">
        <v>644444.95</v>
      </c>
      <c r="Z26" s="18">
        <f t="shared" si="4"/>
        <v>791479.1307999999</v>
      </c>
    </row>
    <row r="27" spans="1:26" s="3" customFormat="1" ht="11.25">
      <c r="A27" s="12">
        <v>14</v>
      </c>
      <c r="B27" s="12" t="s">
        <v>10</v>
      </c>
      <c r="C27" s="16">
        <v>30</v>
      </c>
      <c r="D27" s="16">
        <v>1964</v>
      </c>
      <c r="E27" s="17">
        <v>1079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6"/>
      <c r="U27" s="16">
        <f t="shared" si="3"/>
        <v>0</v>
      </c>
      <c r="V27" s="16">
        <f t="shared" si="0"/>
        <v>5610.8</v>
      </c>
      <c r="W27" s="16">
        <f t="shared" si="1"/>
        <v>67329.6</v>
      </c>
      <c r="X27" s="18">
        <f t="shared" si="2"/>
        <v>66319.656</v>
      </c>
      <c r="Y27" s="19">
        <v>-781851.74</v>
      </c>
      <c r="Z27" s="18">
        <f t="shared" si="4"/>
        <v>-715532.084</v>
      </c>
    </row>
    <row r="28" spans="1:26" s="3" customFormat="1" ht="11.25">
      <c r="A28" s="12">
        <v>15</v>
      </c>
      <c r="B28" s="12" t="s">
        <v>10</v>
      </c>
      <c r="C28" s="16" t="s">
        <v>13</v>
      </c>
      <c r="D28" s="16">
        <v>1989</v>
      </c>
      <c r="E28" s="17">
        <v>798.1</v>
      </c>
      <c r="F28" s="16"/>
      <c r="G28" s="16"/>
      <c r="H28" s="16"/>
      <c r="I28" s="16"/>
      <c r="J28" s="16"/>
      <c r="K28" s="16"/>
      <c r="L28" s="16"/>
      <c r="M28" s="16">
        <v>85</v>
      </c>
      <c r="N28" s="16"/>
      <c r="O28" s="16"/>
      <c r="P28" s="16"/>
      <c r="Q28" s="16"/>
      <c r="R28" s="16"/>
      <c r="S28" s="17"/>
      <c r="T28" s="16"/>
      <c r="U28" s="16">
        <f t="shared" si="3"/>
        <v>85</v>
      </c>
      <c r="V28" s="16">
        <f t="shared" si="0"/>
        <v>4150.12</v>
      </c>
      <c r="W28" s="16">
        <f t="shared" si="1"/>
        <v>49801.44</v>
      </c>
      <c r="X28" s="18">
        <f t="shared" si="2"/>
        <v>49054.4184</v>
      </c>
      <c r="Y28" s="19">
        <v>91289.28</v>
      </c>
      <c r="Z28" s="18">
        <f t="shared" si="4"/>
        <v>140343.6984</v>
      </c>
    </row>
    <row r="29" spans="1:26" s="3" customFormat="1" ht="11.25">
      <c r="A29" s="12">
        <v>16</v>
      </c>
      <c r="B29" s="12" t="s">
        <v>10</v>
      </c>
      <c r="C29" s="16" t="s">
        <v>14</v>
      </c>
      <c r="D29" s="16">
        <v>1988</v>
      </c>
      <c r="E29" s="17">
        <v>671.3</v>
      </c>
      <c r="F29" s="16"/>
      <c r="G29" s="16"/>
      <c r="H29" s="16"/>
      <c r="I29" s="16"/>
      <c r="J29" s="16"/>
      <c r="K29" s="16"/>
      <c r="L29" s="16"/>
      <c r="M29" s="16">
        <v>85</v>
      </c>
      <c r="N29" s="16"/>
      <c r="O29" s="16"/>
      <c r="P29" s="16"/>
      <c r="Q29" s="16"/>
      <c r="R29" s="16"/>
      <c r="S29" s="17"/>
      <c r="T29" s="16"/>
      <c r="U29" s="16">
        <f t="shared" si="3"/>
        <v>85</v>
      </c>
      <c r="V29" s="16">
        <f t="shared" si="0"/>
        <v>3490.7599999999998</v>
      </c>
      <c r="W29" s="16">
        <f t="shared" si="1"/>
        <v>41889.119999999995</v>
      </c>
      <c r="X29" s="18">
        <f t="shared" si="2"/>
        <v>41260.7832</v>
      </c>
      <c r="Y29" s="19">
        <v>45172.07</v>
      </c>
      <c r="Z29" s="18">
        <f t="shared" si="4"/>
        <v>86432.8532</v>
      </c>
    </row>
    <row r="30" spans="1:26" s="3" customFormat="1" ht="11.25">
      <c r="A30" s="12">
        <v>17</v>
      </c>
      <c r="B30" s="12" t="s">
        <v>10</v>
      </c>
      <c r="C30" s="16" t="s">
        <v>15</v>
      </c>
      <c r="D30" s="16">
        <v>1989</v>
      </c>
      <c r="E30" s="17">
        <v>776.5</v>
      </c>
      <c r="F30" s="16"/>
      <c r="G30" s="16"/>
      <c r="H30" s="16"/>
      <c r="I30" s="16"/>
      <c r="J30" s="16"/>
      <c r="K30" s="16"/>
      <c r="L30" s="16"/>
      <c r="M30" s="16">
        <v>85</v>
      </c>
      <c r="N30" s="16"/>
      <c r="O30" s="16"/>
      <c r="P30" s="16"/>
      <c r="Q30" s="16"/>
      <c r="R30" s="16"/>
      <c r="S30" s="17"/>
      <c r="T30" s="16"/>
      <c r="U30" s="16">
        <f t="shared" si="3"/>
        <v>85</v>
      </c>
      <c r="V30" s="16">
        <f t="shared" si="0"/>
        <v>4037.8</v>
      </c>
      <c r="W30" s="16">
        <f t="shared" si="1"/>
        <v>48453.600000000006</v>
      </c>
      <c r="X30" s="18">
        <f t="shared" si="2"/>
        <v>47726.796</v>
      </c>
      <c r="Y30" s="19">
        <v>36424.58</v>
      </c>
      <c r="Z30" s="18">
        <f t="shared" si="4"/>
        <v>84151.376</v>
      </c>
    </row>
    <row r="31" spans="1:26" s="3" customFormat="1" ht="11.25">
      <c r="A31" s="12">
        <v>18</v>
      </c>
      <c r="B31" s="12" t="s">
        <v>10</v>
      </c>
      <c r="C31" s="16" t="s">
        <v>16</v>
      </c>
      <c r="D31" s="16">
        <v>1985</v>
      </c>
      <c r="E31" s="17">
        <v>3457.9</v>
      </c>
      <c r="F31" s="16"/>
      <c r="G31" s="16"/>
      <c r="H31" s="16"/>
      <c r="I31" s="16"/>
      <c r="J31" s="16"/>
      <c r="K31" s="16"/>
      <c r="L31" s="16">
        <v>58</v>
      </c>
      <c r="M31" s="16">
        <v>120</v>
      </c>
      <c r="N31" s="16"/>
      <c r="O31" s="16"/>
      <c r="P31" s="16"/>
      <c r="Q31" s="16"/>
      <c r="R31" s="16"/>
      <c r="S31" s="17"/>
      <c r="T31" s="16"/>
      <c r="U31" s="16">
        <f t="shared" si="3"/>
        <v>178</v>
      </c>
      <c r="V31" s="16">
        <f t="shared" si="0"/>
        <v>17981.08</v>
      </c>
      <c r="W31" s="16">
        <f t="shared" si="1"/>
        <v>215772.96000000002</v>
      </c>
      <c r="X31" s="18">
        <f t="shared" si="2"/>
        <v>212536.36560000002</v>
      </c>
      <c r="Y31" s="19">
        <v>66416.11</v>
      </c>
      <c r="Z31" s="18">
        <f t="shared" si="4"/>
        <v>278952.4756</v>
      </c>
    </row>
    <row r="32" spans="1:26" s="3" customFormat="1" ht="11.25">
      <c r="A32" s="12">
        <v>19</v>
      </c>
      <c r="B32" s="12" t="s">
        <v>10</v>
      </c>
      <c r="C32" s="16">
        <v>32</v>
      </c>
      <c r="D32" s="16">
        <v>1972</v>
      </c>
      <c r="E32" s="17">
        <v>1914.2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6"/>
      <c r="U32" s="16">
        <f t="shared" si="3"/>
        <v>0</v>
      </c>
      <c r="V32" s="16">
        <f t="shared" si="0"/>
        <v>9953.84</v>
      </c>
      <c r="W32" s="16">
        <f t="shared" si="1"/>
        <v>119446.08</v>
      </c>
      <c r="X32" s="18">
        <f t="shared" si="2"/>
        <v>117654.3888</v>
      </c>
      <c r="Y32" s="19">
        <v>43623.42</v>
      </c>
      <c r="Z32" s="18">
        <f t="shared" si="4"/>
        <v>161277.8088</v>
      </c>
    </row>
    <row r="33" spans="1:26" s="3" customFormat="1" ht="11.25">
      <c r="A33" s="12">
        <v>20</v>
      </c>
      <c r="B33" s="12" t="s">
        <v>10</v>
      </c>
      <c r="C33" s="16" t="s">
        <v>17</v>
      </c>
      <c r="D33" s="16">
        <v>1972</v>
      </c>
      <c r="E33" s="17">
        <v>2636.4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6"/>
      <c r="U33" s="16">
        <f t="shared" si="3"/>
        <v>0</v>
      </c>
      <c r="V33" s="16">
        <f t="shared" si="0"/>
        <v>13709.28</v>
      </c>
      <c r="W33" s="16">
        <f t="shared" si="1"/>
        <v>164511.36000000002</v>
      </c>
      <c r="X33" s="18">
        <f t="shared" si="2"/>
        <v>162043.6896</v>
      </c>
      <c r="Y33" s="19">
        <v>-20246.55</v>
      </c>
      <c r="Z33" s="18">
        <f t="shared" si="4"/>
        <v>141797.13960000002</v>
      </c>
    </row>
    <row r="34" spans="1:26" s="3" customFormat="1" ht="11.25">
      <c r="A34" s="12">
        <v>21</v>
      </c>
      <c r="B34" s="12" t="s">
        <v>10</v>
      </c>
      <c r="C34" s="16">
        <v>34</v>
      </c>
      <c r="D34" s="16">
        <v>1964</v>
      </c>
      <c r="E34" s="17">
        <v>1186.6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6"/>
      <c r="U34" s="16">
        <f t="shared" si="3"/>
        <v>0</v>
      </c>
      <c r="V34" s="16">
        <f t="shared" si="0"/>
        <v>6170.32</v>
      </c>
      <c r="W34" s="16">
        <f t="shared" si="1"/>
        <v>74043.84</v>
      </c>
      <c r="X34" s="18">
        <f t="shared" si="2"/>
        <v>72933.18239999999</v>
      </c>
      <c r="Y34" s="19">
        <v>154537.01</v>
      </c>
      <c r="Z34" s="18">
        <f t="shared" si="4"/>
        <v>227470.1924</v>
      </c>
    </row>
    <row r="35" spans="1:26" s="3" customFormat="1" ht="11.25">
      <c r="A35" s="12">
        <v>22</v>
      </c>
      <c r="B35" s="12" t="s">
        <v>10</v>
      </c>
      <c r="C35" s="16">
        <v>36</v>
      </c>
      <c r="D35" s="16">
        <v>1964</v>
      </c>
      <c r="E35" s="17">
        <v>1127.2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6"/>
      <c r="U35" s="16">
        <f t="shared" si="3"/>
        <v>0</v>
      </c>
      <c r="V35" s="16">
        <f t="shared" si="0"/>
        <v>5861.4400000000005</v>
      </c>
      <c r="W35" s="16">
        <f t="shared" si="1"/>
        <v>70337.28</v>
      </c>
      <c r="X35" s="18">
        <f t="shared" si="2"/>
        <v>69282.2208</v>
      </c>
      <c r="Y35" s="19">
        <v>-563547.1</v>
      </c>
      <c r="Z35" s="18">
        <f t="shared" si="4"/>
        <v>-494264.87919999997</v>
      </c>
    </row>
    <row r="36" spans="1:26" s="3" customFormat="1" ht="11.25">
      <c r="A36" s="12">
        <v>23</v>
      </c>
      <c r="B36" s="12" t="s">
        <v>10</v>
      </c>
      <c r="C36" s="16" t="s">
        <v>18</v>
      </c>
      <c r="D36" s="16">
        <v>1964</v>
      </c>
      <c r="E36" s="17">
        <v>1699.9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6"/>
      <c r="U36" s="16">
        <f t="shared" si="3"/>
        <v>0</v>
      </c>
      <c r="V36" s="16">
        <f t="shared" si="0"/>
        <v>8839.480000000001</v>
      </c>
      <c r="W36" s="16">
        <f t="shared" si="1"/>
        <v>106073.76000000001</v>
      </c>
      <c r="X36" s="18">
        <f t="shared" si="2"/>
        <v>104482.6536</v>
      </c>
      <c r="Y36" s="19">
        <v>-333355.95</v>
      </c>
      <c r="Z36" s="18">
        <f t="shared" si="4"/>
        <v>-228873.2964</v>
      </c>
    </row>
    <row r="37" spans="1:26" s="3" customFormat="1" ht="15" customHeight="1">
      <c r="A37" s="12">
        <v>24</v>
      </c>
      <c r="B37" s="12" t="s">
        <v>10</v>
      </c>
      <c r="C37" s="16" t="s">
        <v>19</v>
      </c>
      <c r="D37" s="16">
        <v>1964</v>
      </c>
      <c r="E37" s="17">
        <v>2038.1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6"/>
      <c r="U37" s="16">
        <f t="shared" si="3"/>
        <v>0</v>
      </c>
      <c r="V37" s="16">
        <f t="shared" si="0"/>
        <v>10598.119999999999</v>
      </c>
      <c r="W37" s="16">
        <f t="shared" si="1"/>
        <v>127177.43999999999</v>
      </c>
      <c r="X37" s="18">
        <f t="shared" si="2"/>
        <v>125269.77839999998</v>
      </c>
      <c r="Y37" s="19">
        <v>-343816.07</v>
      </c>
      <c r="Z37" s="18">
        <f t="shared" si="4"/>
        <v>-218546.29160000003</v>
      </c>
    </row>
    <row r="38" spans="1:26" s="3" customFormat="1" ht="11.25">
      <c r="A38" s="12">
        <v>25</v>
      </c>
      <c r="B38" s="12" t="s">
        <v>10</v>
      </c>
      <c r="C38" s="16">
        <v>38</v>
      </c>
      <c r="D38" s="16">
        <v>1966</v>
      </c>
      <c r="E38" s="17">
        <v>4792.8</v>
      </c>
      <c r="F38" s="16"/>
      <c r="G38" s="16"/>
      <c r="H38" s="16"/>
      <c r="I38" s="16"/>
      <c r="J38" s="16"/>
      <c r="K38" s="16"/>
      <c r="L38" s="16">
        <v>55</v>
      </c>
      <c r="M38" s="16"/>
      <c r="N38" s="16"/>
      <c r="O38" s="16"/>
      <c r="P38" s="16"/>
      <c r="Q38" s="16"/>
      <c r="R38" s="16"/>
      <c r="S38" s="17"/>
      <c r="T38" s="16"/>
      <c r="U38" s="16">
        <f t="shared" si="3"/>
        <v>55</v>
      </c>
      <c r="V38" s="16">
        <f t="shared" si="0"/>
        <v>24922.56</v>
      </c>
      <c r="W38" s="16">
        <f t="shared" si="1"/>
        <v>299070.72000000003</v>
      </c>
      <c r="X38" s="18">
        <f t="shared" si="2"/>
        <v>294584.65920000005</v>
      </c>
      <c r="Y38" s="19">
        <v>106875.52</v>
      </c>
      <c r="Z38" s="18">
        <f t="shared" si="4"/>
        <v>401460.1792000001</v>
      </c>
    </row>
    <row r="39" spans="1:26" s="3" customFormat="1" ht="11.25">
      <c r="A39" s="12">
        <v>26</v>
      </c>
      <c r="B39" s="12" t="s">
        <v>10</v>
      </c>
      <c r="C39" s="16">
        <v>42</v>
      </c>
      <c r="D39" s="16">
        <v>1969</v>
      </c>
      <c r="E39" s="17">
        <v>2628.9</v>
      </c>
      <c r="F39" s="16"/>
      <c r="G39" s="16"/>
      <c r="H39" s="16"/>
      <c r="I39" s="16"/>
      <c r="J39" s="16"/>
      <c r="K39" s="16"/>
      <c r="L39" s="16"/>
      <c r="M39" s="16">
        <v>300</v>
      </c>
      <c r="N39" s="16"/>
      <c r="O39" s="16"/>
      <c r="P39" s="16"/>
      <c r="Q39" s="16"/>
      <c r="R39" s="16"/>
      <c r="S39" s="17"/>
      <c r="T39" s="16"/>
      <c r="U39" s="16">
        <f t="shared" si="3"/>
        <v>300</v>
      </c>
      <c r="V39" s="16">
        <f t="shared" si="0"/>
        <v>13670.28</v>
      </c>
      <c r="W39" s="16">
        <f t="shared" si="1"/>
        <v>164043.36000000002</v>
      </c>
      <c r="X39" s="18">
        <f t="shared" si="2"/>
        <v>161582.7096</v>
      </c>
      <c r="Y39" s="19">
        <v>349210.24</v>
      </c>
      <c r="Z39" s="18">
        <f t="shared" si="4"/>
        <v>510792.9496</v>
      </c>
    </row>
    <row r="40" spans="1:26" s="3" customFormat="1" ht="11.25">
      <c r="A40" s="12">
        <v>27</v>
      </c>
      <c r="B40" s="12" t="s">
        <v>10</v>
      </c>
      <c r="C40" s="16">
        <v>44</v>
      </c>
      <c r="D40" s="16">
        <v>1969</v>
      </c>
      <c r="E40" s="17">
        <v>2523.8</v>
      </c>
      <c r="F40" s="16"/>
      <c r="G40" s="16"/>
      <c r="H40" s="16"/>
      <c r="I40" s="16"/>
      <c r="J40" s="16"/>
      <c r="K40" s="16"/>
      <c r="L40" s="16"/>
      <c r="M40" s="16">
        <v>300</v>
      </c>
      <c r="N40" s="16"/>
      <c r="O40" s="16"/>
      <c r="P40" s="16"/>
      <c r="Q40" s="16"/>
      <c r="R40" s="16"/>
      <c r="S40" s="17"/>
      <c r="T40" s="16"/>
      <c r="U40" s="16">
        <f aca="true" t="shared" si="5" ref="U40:U71">SUM(F40:T40)</f>
        <v>300</v>
      </c>
      <c r="V40" s="16">
        <f t="shared" si="0"/>
        <v>13123.760000000002</v>
      </c>
      <c r="W40" s="16">
        <f t="shared" si="1"/>
        <v>157485.12000000002</v>
      </c>
      <c r="X40" s="18">
        <f t="shared" si="2"/>
        <v>155122.84320000003</v>
      </c>
      <c r="Y40" s="19">
        <v>325514.03</v>
      </c>
      <c r="Z40" s="18">
        <f t="shared" si="4"/>
        <v>480636.87320000003</v>
      </c>
    </row>
    <row r="41" spans="1:26" s="3" customFormat="1" ht="11.25">
      <c r="A41" s="12">
        <v>28</v>
      </c>
      <c r="B41" s="12" t="s">
        <v>10</v>
      </c>
      <c r="C41" s="16" t="s">
        <v>20</v>
      </c>
      <c r="D41" s="16">
        <v>1970</v>
      </c>
      <c r="E41" s="17">
        <v>2663.4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6"/>
      <c r="U41" s="16">
        <f t="shared" si="5"/>
        <v>0</v>
      </c>
      <c r="V41" s="16">
        <f t="shared" si="0"/>
        <v>13849.68</v>
      </c>
      <c r="W41" s="16">
        <f t="shared" si="1"/>
        <v>166196.16</v>
      </c>
      <c r="X41" s="18">
        <f t="shared" si="2"/>
        <v>163703.2176</v>
      </c>
      <c r="Y41" s="19">
        <v>341649.28</v>
      </c>
      <c r="Z41" s="18">
        <f t="shared" si="4"/>
        <v>505352.4976</v>
      </c>
    </row>
    <row r="42" spans="1:26" s="3" customFormat="1" ht="11.25">
      <c r="A42" s="12">
        <v>29</v>
      </c>
      <c r="B42" s="12" t="s">
        <v>21</v>
      </c>
      <c r="C42" s="16">
        <v>16</v>
      </c>
      <c r="D42" s="16">
        <v>1961</v>
      </c>
      <c r="E42" s="17">
        <v>1637.7</v>
      </c>
      <c r="F42" s="16"/>
      <c r="G42" s="16"/>
      <c r="H42" s="16"/>
      <c r="I42" s="16"/>
      <c r="J42" s="16"/>
      <c r="K42" s="16"/>
      <c r="L42" s="16"/>
      <c r="M42" s="16"/>
      <c r="N42" s="16"/>
      <c r="O42" s="16">
        <v>162</v>
      </c>
      <c r="P42" s="16"/>
      <c r="Q42" s="16"/>
      <c r="R42" s="16"/>
      <c r="S42" s="17"/>
      <c r="T42" s="16"/>
      <c r="U42" s="16">
        <f t="shared" si="5"/>
        <v>162</v>
      </c>
      <c r="V42" s="16">
        <f t="shared" si="0"/>
        <v>8516.04</v>
      </c>
      <c r="W42" s="16">
        <f t="shared" si="1"/>
        <v>102192.48000000001</v>
      </c>
      <c r="X42" s="18">
        <f t="shared" si="2"/>
        <v>100659.59280000001</v>
      </c>
      <c r="Y42" s="19">
        <v>161572.29</v>
      </c>
      <c r="Z42" s="18">
        <f t="shared" si="4"/>
        <v>262231.8828</v>
      </c>
    </row>
    <row r="43" spans="1:26" s="3" customFormat="1" ht="11.25">
      <c r="A43" s="12">
        <v>30</v>
      </c>
      <c r="B43" s="12" t="s">
        <v>21</v>
      </c>
      <c r="C43" s="16" t="s">
        <v>22</v>
      </c>
      <c r="D43" s="16">
        <v>1989</v>
      </c>
      <c r="E43" s="17">
        <v>2955.1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6"/>
      <c r="U43" s="16">
        <f t="shared" si="5"/>
        <v>0</v>
      </c>
      <c r="V43" s="16">
        <f t="shared" si="0"/>
        <v>15366.52</v>
      </c>
      <c r="W43" s="16">
        <f t="shared" si="1"/>
        <v>184398.24</v>
      </c>
      <c r="X43" s="18">
        <f t="shared" si="2"/>
        <v>181632.2664</v>
      </c>
      <c r="Y43" s="19">
        <v>34770.96</v>
      </c>
      <c r="Z43" s="18">
        <f t="shared" si="4"/>
        <v>216403.22639999999</v>
      </c>
    </row>
    <row r="44" spans="1:26" s="3" customFormat="1" ht="11.25">
      <c r="A44" s="12">
        <v>31</v>
      </c>
      <c r="B44" s="12" t="s">
        <v>23</v>
      </c>
      <c r="C44" s="16">
        <v>5</v>
      </c>
      <c r="D44" s="16">
        <v>1980</v>
      </c>
      <c r="E44" s="17">
        <v>4296.7</v>
      </c>
      <c r="F44" s="16"/>
      <c r="G44" s="16"/>
      <c r="H44" s="16"/>
      <c r="I44" s="16"/>
      <c r="J44" s="16">
        <v>254.7</v>
      </c>
      <c r="K44" s="16">
        <v>252.2</v>
      </c>
      <c r="L44" s="16">
        <v>274.8</v>
      </c>
      <c r="M44" s="16"/>
      <c r="N44" s="16"/>
      <c r="O44" s="16"/>
      <c r="P44" s="16"/>
      <c r="Q44" s="16"/>
      <c r="R44" s="16"/>
      <c r="S44" s="17"/>
      <c r="T44" s="16"/>
      <c r="U44" s="16">
        <f t="shared" si="5"/>
        <v>781.7</v>
      </c>
      <c r="V44" s="16">
        <f t="shared" si="0"/>
        <v>22342.84</v>
      </c>
      <c r="W44" s="16">
        <f t="shared" si="1"/>
        <v>268114.08</v>
      </c>
      <c r="X44" s="18">
        <f t="shared" si="2"/>
        <v>264092.3688</v>
      </c>
      <c r="Y44" s="19">
        <v>510090.16</v>
      </c>
      <c r="Z44" s="18">
        <f t="shared" si="4"/>
        <v>774182.5288</v>
      </c>
    </row>
    <row r="45" spans="1:26" s="3" customFormat="1" ht="11.25">
      <c r="A45" s="12">
        <v>32</v>
      </c>
      <c r="B45" s="12" t="s">
        <v>23</v>
      </c>
      <c r="C45" s="16">
        <v>7</v>
      </c>
      <c r="D45" s="16">
        <v>1990</v>
      </c>
      <c r="E45" s="17">
        <v>1963.7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6"/>
      <c r="U45" s="16">
        <f t="shared" si="5"/>
        <v>0</v>
      </c>
      <c r="V45" s="16">
        <f t="shared" si="0"/>
        <v>10211.24</v>
      </c>
      <c r="W45" s="16">
        <f t="shared" si="1"/>
        <v>122534.88</v>
      </c>
      <c r="X45" s="18">
        <f t="shared" si="2"/>
        <v>120696.85680000001</v>
      </c>
      <c r="Y45" s="19">
        <v>146716.68</v>
      </c>
      <c r="Z45" s="18">
        <f t="shared" si="4"/>
        <v>267413.5368</v>
      </c>
    </row>
    <row r="46" spans="1:26" s="3" customFormat="1" ht="11.25">
      <c r="A46" s="12">
        <v>33</v>
      </c>
      <c r="B46" s="12" t="s">
        <v>23</v>
      </c>
      <c r="C46" s="16">
        <v>10</v>
      </c>
      <c r="D46" s="16">
        <v>1990</v>
      </c>
      <c r="E46" s="17">
        <v>1961.4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6"/>
      <c r="U46" s="16">
        <f t="shared" si="5"/>
        <v>0</v>
      </c>
      <c r="V46" s="16">
        <f t="shared" si="0"/>
        <v>10199.28</v>
      </c>
      <c r="W46" s="16">
        <f t="shared" si="1"/>
        <v>122391.36000000002</v>
      </c>
      <c r="X46" s="18">
        <f t="shared" si="2"/>
        <v>120555.48960000002</v>
      </c>
      <c r="Y46" s="19">
        <v>263113.57</v>
      </c>
      <c r="Z46" s="18">
        <f t="shared" si="4"/>
        <v>383669.05960000004</v>
      </c>
    </row>
    <row r="47" spans="1:26" s="3" customFormat="1" ht="11.25">
      <c r="A47" s="14">
        <v>34</v>
      </c>
      <c r="B47" s="12" t="s">
        <v>24</v>
      </c>
      <c r="C47" s="16">
        <v>1</v>
      </c>
      <c r="D47" s="16">
        <v>1953</v>
      </c>
      <c r="E47" s="17">
        <v>670.3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6"/>
      <c r="U47" s="16">
        <f t="shared" si="5"/>
        <v>0</v>
      </c>
      <c r="V47" s="16">
        <f t="shared" si="0"/>
        <v>3485.56</v>
      </c>
      <c r="W47" s="16">
        <f t="shared" si="1"/>
        <v>41826.72</v>
      </c>
      <c r="X47" s="18">
        <f t="shared" si="2"/>
        <v>41199.3192</v>
      </c>
      <c r="Y47" s="19">
        <v>-139270.4</v>
      </c>
      <c r="Z47" s="18">
        <f t="shared" si="4"/>
        <v>-98071.0808</v>
      </c>
    </row>
    <row r="48" spans="1:26" s="3" customFormat="1" ht="11.25">
      <c r="A48" s="14">
        <v>35</v>
      </c>
      <c r="B48" s="12" t="s">
        <v>24</v>
      </c>
      <c r="C48" s="16">
        <v>3</v>
      </c>
      <c r="D48" s="16">
        <v>1953</v>
      </c>
      <c r="E48" s="17">
        <v>650.7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6"/>
      <c r="U48" s="16">
        <f t="shared" si="5"/>
        <v>0</v>
      </c>
      <c r="V48" s="16">
        <f t="shared" si="0"/>
        <v>3383.6400000000003</v>
      </c>
      <c r="W48" s="16">
        <f t="shared" si="1"/>
        <v>40603.68000000001</v>
      </c>
      <c r="X48" s="18">
        <f t="shared" si="2"/>
        <v>39994.624800000005</v>
      </c>
      <c r="Y48" s="19">
        <v>-212044.63</v>
      </c>
      <c r="Z48" s="18">
        <f t="shared" si="4"/>
        <v>-172050.0052</v>
      </c>
    </row>
    <row r="49" spans="1:26" s="3" customFormat="1" ht="11.25">
      <c r="A49" s="14">
        <v>36</v>
      </c>
      <c r="B49" s="12" t="s">
        <v>24</v>
      </c>
      <c r="C49" s="16">
        <v>5</v>
      </c>
      <c r="D49" s="16">
        <v>1953</v>
      </c>
      <c r="E49" s="17">
        <v>736.2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6"/>
      <c r="U49" s="16">
        <f t="shared" si="5"/>
        <v>0</v>
      </c>
      <c r="V49" s="16">
        <f t="shared" si="0"/>
        <v>3828.2400000000002</v>
      </c>
      <c r="W49" s="16">
        <f t="shared" si="1"/>
        <v>45938.880000000005</v>
      </c>
      <c r="X49" s="18">
        <f t="shared" si="2"/>
        <v>45249.796800000004</v>
      </c>
      <c r="Y49" s="19">
        <v>-42927.32</v>
      </c>
      <c r="Z49" s="18">
        <f t="shared" si="4"/>
        <v>2322.476800000004</v>
      </c>
    </row>
    <row r="50" spans="1:26" s="3" customFormat="1" ht="11.25">
      <c r="A50" s="14">
        <v>34</v>
      </c>
      <c r="B50" s="12" t="s">
        <v>24</v>
      </c>
      <c r="C50" s="16">
        <v>2</v>
      </c>
      <c r="D50" s="16">
        <v>1978</v>
      </c>
      <c r="E50" s="17">
        <v>3042.4</v>
      </c>
      <c r="F50" s="16">
        <v>100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6"/>
      <c r="U50" s="16">
        <f t="shared" si="5"/>
        <v>100</v>
      </c>
      <c r="V50" s="16">
        <f t="shared" si="0"/>
        <v>15820.480000000001</v>
      </c>
      <c r="W50" s="16">
        <f t="shared" si="1"/>
        <v>189845.76</v>
      </c>
      <c r="X50" s="18">
        <f t="shared" si="2"/>
        <v>186998.0736</v>
      </c>
      <c r="Y50" s="19">
        <v>433921.94</v>
      </c>
      <c r="Z50" s="18">
        <f t="shared" si="4"/>
        <v>620920.0136</v>
      </c>
    </row>
    <row r="51" spans="1:26" s="3" customFormat="1" ht="11.25">
      <c r="A51" s="14">
        <v>38</v>
      </c>
      <c r="B51" s="12" t="s">
        <v>24</v>
      </c>
      <c r="C51" s="16" t="s">
        <v>25</v>
      </c>
      <c r="D51" s="16">
        <v>1978</v>
      </c>
      <c r="E51" s="17">
        <v>5630.8</v>
      </c>
      <c r="F51" s="16"/>
      <c r="G51" s="16"/>
      <c r="H51" s="16"/>
      <c r="I51" s="16">
        <v>141</v>
      </c>
      <c r="J51" s="16">
        <v>119.2</v>
      </c>
      <c r="K51" s="16"/>
      <c r="L51" s="16"/>
      <c r="M51" s="16"/>
      <c r="N51" s="16"/>
      <c r="O51" s="16"/>
      <c r="P51" s="16"/>
      <c r="Q51" s="16"/>
      <c r="R51" s="16"/>
      <c r="S51" s="17">
        <v>100</v>
      </c>
      <c r="T51" s="16"/>
      <c r="U51" s="16">
        <f t="shared" si="5"/>
        <v>360.2</v>
      </c>
      <c r="V51" s="16">
        <f t="shared" si="0"/>
        <v>29280.160000000003</v>
      </c>
      <c r="W51" s="16">
        <f t="shared" si="1"/>
        <v>351361.92000000004</v>
      </c>
      <c r="X51" s="18">
        <f t="shared" si="2"/>
        <v>346091.49120000005</v>
      </c>
      <c r="Y51" s="19">
        <v>386364.22</v>
      </c>
      <c r="Z51" s="18">
        <f t="shared" si="4"/>
        <v>732455.7112</v>
      </c>
    </row>
    <row r="52" spans="1:26" s="3" customFormat="1" ht="11.25">
      <c r="A52" s="14">
        <v>39</v>
      </c>
      <c r="B52" s="12" t="s">
        <v>24</v>
      </c>
      <c r="C52" s="16">
        <v>4</v>
      </c>
      <c r="D52" s="16">
        <v>1982</v>
      </c>
      <c r="E52" s="17">
        <v>3321.8</v>
      </c>
      <c r="F52" s="16">
        <v>100</v>
      </c>
      <c r="G52" s="16"/>
      <c r="H52" s="16"/>
      <c r="I52" s="16">
        <v>52</v>
      </c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6"/>
      <c r="U52" s="16">
        <f t="shared" si="5"/>
        <v>152</v>
      </c>
      <c r="V52" s="16">
        <f t="shared" si="0"/>
        <v>17273.36</v>
      </c>
      <c r="W52" s="16">
        <f t="shared" si="1"/>
        <v>207280.32</v>
      </c>
      <c r="X52" s="18">
        <f t="shared" si="2"/>
        <v>204171.1152</v>
      </c>
      <c r="Y52" s="19">
        <v>298060.63</v>
      </c>
      <c r="Z52" s="18">
        <f t="shared" si="4"/>
        <v>502231.7452</v>
      </c>
    </row>
    <row r="53" spans="1:26" s="3" customFormat="1" ht="11.25">
      <c r="A53" s="14">
        <v>40</v>
      </c>
      <c r="B53" s="12" t="s">
        <v>24</v>
      </c>
      <c r="C53" s="16" t="s">
        <v>26</v>
      </c>
      <c r="D53" s="16">
        <v>1980</v>
      </c>
      <c r="E53" s="17">
        <v>4580.5</v>
      </c>
      <c r="F53" s="16"/>
      <c r="G53" s="16"/>
      <c r="H53" s="16"/>
      <c r="I53" s="16">
        <v>52</v>
      </c>
      <c r="J53" s="16"/>
      <c r="K53" s="16"/>
      <c r="L53" s="16">
        <v>108</v>
      </c>
      <c r="M53" s="16"/>
      <c r="N53" s="16"/>
      <c r="O53" s="16"/>
      <c r="P53" s="16"/>
      <c r="Q53" s="16"/>
      <c r="R53" s="16"/>
      <c r="S53" s="17"/>
      <c r="T53" s="16"/>
      <c r="U53" s="16">
        <f t="shared" si="5"/>
        <v>160</v>
      </c>
      <c r="V53" s="16">
        <f t="shared" si="0"/>
        <v>23818.600000000002</v>
      </c>
      <c r="W53" s="16">
        <f t="shared" si="1"/>
        <v>285823.2</v>
      </c>
      <c r="X53" s="18">
        <f t="shared" si="2"/>
        <v>281535.852</v>
      </c>
      <c r="Y53" s="19">
        <v>-87072.89</v>
      </c>
      <c r="Z53" s="18">
        <f t="shared" si="4"/>
        <v>194462.962</v>
      </c>
    </row>
    <row r="54" spans="1:26" s="3" customFormat="1" ht="11.25">
      <c r="A54" s="14">
        <v>41</v>
      </c>
      <c r="B54" s="12" t="s">
        <v>24</v>
      </c>
      <c r="C54" s="16">
        <v>6</v>
      </c>
      <c r="D54" s="16">
        <v>1982</v>
      </c>
      <c r="E54" s="17">
        <v>3598.5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>
        <v>120</v>
      </c>
      <c r="T54" s="16"/>
      <c r="U54" s="16">
        <f t="shared" si="5"/>
        <v>120</v>
      </c>
      <c r="V54" s="16">
        <f t="shared" si="0"/>
        <v>18712.2</v>
      </c>
      <c r="W54" s="16">
        <f t="shared" si="1"/>
        <v>224546.40000000002</v>
      </c>
      <c r="X54" s="18">
        <f t="shared" si="2"/>
        <v>221178.20400000003</v>
      </c>
      <c r="Y54" s="19">
        <v>171905.39</v>
      </c>
      <c r="Z54" s="18">
        <f t="shared" si="4"/>
        <v>393083.59400000004</v>
      </c>
    </row>
    <row r="55" spans="1:26" s="3" customFormat="1" ht="11.25">
      <c r="A55" s="14">
        <v>42</v>
      </c>
      <c r="B55" s="12" t="s">
        <v>24</v>
      </c>
      <c r="C55" s="16">
        <v>10</v>
      </c>
      <c r="D55" s="16">
        <v>1981</v>
      </c>
      <c r="E55" s="17">
        <v>2920</v>
      </c>
      <c r="F55" s="16">
        <v>63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6"/>
      <c r="U55" s="16">
        <f t="shared" si="5"/>
        <v>63</v>
      </c>
      <c r="V55" s="16">
        <f t="shared" si="0"/>
        <v>15184</v>
      </c>
      <c r="W55" s="16">
        <f t="shared" si="1"/>
        <v>182208</v>
      </c>
      <c r="X55" s="18">
        <f t="shared" si="2"/>
        <v>179474.88</v>
      </c>
      <c r="Y55" s="19">
        <v>-49551.39</v>
      </c>
      <c r="Z55" s="18">
        <f t="shared" si="4"/>
        <v>129923.49</v>
      </c>
    </row>
    <row r="56" spans="1:26" s="3" customFormat="1" ht="11.25">
      <c r="A56" s="14">
        <v>43</v>
      </c>
      <c r="B56" s="12" t="s">
        <v>24</v>
      </c>
      <c r="C56" s="16">
        <v>12</v>
      </c>
      <c r="D56" s="16">
        <v>2001</v>
      </c>
      <c r="E56" s="17">
        <v>2428</v>
      </c>
      <c r="F56" s="16"/>
      <c r="G56" s="16"/>
      <c r="H56" s="16"/>
      <c r="I56" s="16"/>
      <c r="J56" s="16"/>
      <c r="K56" s="16"/>
      <c r="L56" s="16"/>
      <c r="M56" s="16"/>
      <c r="N56" s="16">
        <v>19.2</v>
      </c>
      <c r="O56" s="16"/>
      <c r="P56" s="16"/>
      <c r="Q56" s="16"/>
      <c r="R56" s="16"/>
      <c r="S56" s="17"/>
      <c r="T56" s="16"/>
      <c r="U56" s="16">
        <f t="shared" si="5"/>
        <v>19.2</v>
      </c>
      <c r="V56" s="16">
        <f t="shared" si="0"/>
        <v>12625.6</v>
      </c>
      <c r="W56" s="16">
        <f t="shared" si="1"/>
        <v>151507.2</v>
      </c>
      <c r="X56" s="18">
        <f t="shared" si="2"/>
        <v>149234.592</v>
      </c>
      <c r="Y56" s="19">
        <v>294273.97</v>
      </c>
      <c r="Z56" s="18">
        <f t="shared" si="4"/>
        <v>443508.562</v>
      </c>
    </row>
    <row r="57" spans="1:26" s="3" customFormat="1" ht="11.25">
      <c r="A57" s="14">
        <v>44</v>
      </c>
      <c r="B57" s="12" t="s">
        <v>24</v>
      </c>
      <c r="C57" s="16">
        <v>14</v>
      </c>
      <c r="D57" s="16">
        <v>2001</v>
      </c>
      <c r="E57" s="17">
        <v>1968.6</v>
      </c>
      <c r="F57" s="16"/>
      <c r="G57" s="16"/>
      <c r="H57" s="16"/>
      <c r="I57" s="16"/>
      <c r="J57" s="16"/>
      <c r="K57" s="16"/>
      <c r="L57" s="16"/>
      <c r="M57" s="16"/>
      <c r="N57" s="16">
        <v>19.2</v>
      </c>
      <c r="O57" s="16"/>
      <c r="P57" s="16"/>
      <c r="Q57" s="16"/>
      <c r="R57" s="16"/>
      <c r="S57" s="17"/>
      <c r="T57" s="16"/>
      <c r="U57" s="16">
        <f t="shared" si="5"/>
        <v>19.2</v>
      </c>
      <c r="V57" s="16">
        <f t="shared" si="0"/>
        <v>10236.72</v>
      </c>
      <c r="W57" s="16">
        <f t="shared" si="1"/>
        <v>122840.63999999998</v>
      </c>
      <c r="X57" s="18">
        <f t="shared" si="2"/>
        <v>120998.03039999999</v>
      </c>
      <c r="Y57" s="19">
        <v>239479.89</v>
      </c>
      <c r="Z57" s="18">
        <f t="shared" si="4"/>
        <v>360477.9204</v>
      </c>
    </row>
    <row r="58" spans="1:26" s="3" customFormat="1" ht="11.25">
      <c r="A58" s="14">
        <v>45</v>
      </c>
      <c r="B58" s="12" t="s">
        <v>27</v>
      </c>
      <c r="C58" s="16">
        <v>1</v>
      </c>
      <c r="D58" s="16">
        <v>1956</v>
      </c>
      <c r="E58" s="17">
        <v>691.7</v>
      </c>
      <c r="F58" s="16"/>
      <c r="G58" s="16"/>
      <c r="H58" s="16">
        <v>27.5</v>
      </c>
      <c r="I58" s="16"/>
      <c r="J58" s="16"/>
      <c r="K58" s="16"/>
      <c r="L58" s="16"/>
      <c r="M58" s="16"/>
      <c r="N58" s="16"/>
      <c r="O58" s="16"/>
      <c r="P58" s="16">
        <v>41.2</v>
      </c>
      <c r="Q58" s="16"/>
      <c r="R58" s="16"/>
      <c r="S58" s="17"/>
      <c r="T58" s="16"/>
      <c r="U58" s="16">
        <f t="shared" si="5"/>
        <v>68.7</v>
      </c>
      <c r="V58" s="16">
        <f t="shared" si="0"/>
        <v>3596.84</v>
      </c>
      <c r="W58" s="16">
        <f t="shared" si="1"/>
        <v>43162.08</v>
      </c>
      <c r="X58" s="18">
        <f t="shared" si="2"/>
        <v>42514.6488</v>
      </c>
      <c r="Y58" s="19">
        <v>83292.91</v>
      </c>
      <c r="Z58" s="18">
        <f t="shared" si="4"/>
        <v>125807.5588</v>
      </c>
    </row>
    <row r="59" spans="1:26" s="3" customFormat="1" ht="11.25">
      <c r="A59" s="14">
        <v>46</v>
      </c>
      <c r="B59" s="12" t="s">
        <v>27</v>
      </c>
      <c r="C59" s="16">
        <v>3</v>
      </c>
      <c r="D59" s="16">
        <v>1956</v>
      </c>
      <c r="E59" s="17">
        <v>302.3</v>
      </c>
      <c r="F59" s="16"/>
      <c r="G59" s="16"/>
      <c r="H59" s="16">
        <v>27.5</v>
      </c>
      <c r="I59" s="16"/>
      <c r="J59" s="16"/>
      <c r="K59" s="16"/>
      <c r="L59" s="16"/>
      <c r="M59" s="16"/>
      <c r="N59" s="16"/>
      <c r="O59" s="16"/>
      <c r="P59" s="16">
        <v>41.2</v>
      </c>
      <c r="Q59" s="16"/>
      <c r="R59" s="16"/>
      <c r="S59" s="17">
        <v>30</v>
      </c>
      <c r="T59" s="16"/>
      <c r="U59" s="16">
        <f t="shared" si="5"/>
        <v>98.7</v>
      </c>
      <c r="V59" s="16">
        <f t="shared" si="0"/>
        <v>1571.96</v>
      </c>
      <c r="W59" s="16">
        <f t="shared" si="1"/>
        <v>18863.52</v>
      </c>
      <c r="X59" s="18">
        <f t="shared" si="2"/>
        <v>18580.5672</v>
      </c>
      <c r="Y59" s="19">
        <v>46101.39</v>
      </c>
      <c r="Z59" s="18">
        <f t="shared" si="4"/>
        <v>64681.957200000004</v>
      </c>
    </row>
    <row r="60" spans="1:26" s="3" customFormat="1" ht="11.25">
      <c r="A60" s="14">
        <v>47</v>
      </c>
      <c r="B60" s="12" t="s">
        <v>27</v>
      </c>
      <c r="C60" s="16">
        <v>8</v>
      </c>
      <c r="D60" s="16">
        <v>1961</v>
      </c>
      <c r="E60" s="17">
        <v>2459.7</v>
      </c>
      <c r="F60" s="16"/>
      <c r="G60" s="16"/>
      <c r="H60" s="16"/>
      <c r="I60" s="16"/>
      <c r="J60" s="16"/>
      <c r="K60" s="16"/>
      <c r="L60" s="16">
        <v>128.5</v>
      </c>
      <c r="M60" s="16"/>
      <c r="N60" s="16"/>
      <c r="O60" s="16"/>
      <c r="P60" s="16"/>
      <c r="Q60" s="16"/>
      <c r="R60" s="16"/>
      <c r="S60" s="17"/>
      <c r="T60" s="16"/>
      <c r="U60" s="16">
        <f t="shared" si="5"/>
        <v>128.5</v>
      </c>
      <c r="V60" s="16">
        <f t="shared" si="0"/>
        <v>12790.439999999999</v>
      </c>
      <c r="W60" s="16">
        <f t="shared" si="1"/>
        <v>153485.27999999997</v>
      </c>
      <c r="X60" s="18">
        <f t="shared" si="2"/>
        <v>151183.00079999998</v>
      </c>
      <c r="Y60" s="19">
        <v>323347.88</v>
      </c>
      <c r="Z60" s="18">
        <f t="shared" si="4"/>
        <v>474530.8808</v>
      </c>
    </row>
    <row r="61" spans="1:26" s="3" customFormat="1" ht="11.25">
      <c r="A61" s="14">
        <v>48</v>
      </c>
      <c r="B61" s="12" t="s">
        <v>27</v>
      </c>
      <c r="C61" s="16">
        <v>12</v>
      </c>
      <c r="D61" s="16">
        <v>1962</v>
      </c>
      <c r="E61" s="17">
        <v>1003.4</v>
      </c>
      <c r="F61" s="16"/>
      <c r="G61" s="16"/>
      <c r="H61" s="16"/>
      <c r="I61" s="16"/>
      <c r="J61" s="16"/>
      <c r="K61" s="16"/>
      <c r="L61" s="16"/>
      <c r="M61" s="16"/>
      <c r="N61" s="16"/>
      <c r="O61" s="16">
        <v>140</v>
      </c>
      <c r="P61" s="16"/>
      <c r="Q61" s="16"/>
      <c r="R61" s="16"/>
      <c r="S61" s="17"/>
      <c r="T61" s="16"/>
      <c r="U61" s="16">
        <f t="shared" si="5"/>
        <v>140</v>
      </c>
      <c r="V61" s="16">
        <f t="shared" si="0"/>
        <v>5217.68</v>
      </c>
      <c r="W61" s="16">
        <f t="shared" si="1"/>
        <v>62612.16</v>
      </c>
      <c r="X61" s="18">
        <f t="shared" si="2"/>
        <v>61672.977600000006</v>
      </c>
      <c r="Y61" s="19">
        <v>79729.95</v>
      </c>
      <c r="Z61" s="18">
        <f t="shared" si="4"/>
        <v>141402.9276</v>
      </c>
    </row>
    <row r="62" spans="1:26" s="3" customFormat="1" ht="11.25">
      <c r="A62" s="14">
        <v>49</v>
      </c>
      <c r="B62" s="12" t="s">
        <v>28</v>
      </c>
      <c r="C62" s="16">
        <v>57</v>
      </c>
      <c r="D62" s="16">
        <v>1991</v>
      </c>
      <c r="E62" s="17">
        <v>580.8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6"/>
      <c r="U62" s="16">
        <f t="shared" si="5"/>
        <v>0</v>
      </c>
      <c r="V62" s="16">
        <f t="shared" si="0"/>
        <v>3020.16</v>
      </c>
      <c r="W62" s="16">
        <f t="shared" si="1"/>
        <v>36241.92</v>
      </c>
      <c r="X62" s="18">
        <f t="shared" si="2"/>
        <v>35698.2912</v>
      </c>
      <c r="Y62" s="19">
        <v>85257.54</v>
      </c>
      <c r="Z62" s="18">
        <f t="shared" si="4"/>
        <v>120955.83119999999</v>
      </c>
    </row>
    <row r="63" spans="1:26" s="3" customFormat="1" ht="11.25">
      <c r="A63" s="14">
        <v>50</v>
      </c>
      <c r="B63" s="12" t="s">
        <v>28</v>
      </c>
      <c r="C63" s="16">
        <v>59</v>
      </c>
      <c r="D63" s="16">
        <v>1954</v>
      </c>
      <c r="E63" s="17">
        <v>513.9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10</v>
      </c>
      <c r="S63" s="17"/>
      <c r="T63" s="16"/>
      <c r="U63" s="16">
        <f t="shared" si="5"/>
        <v>10</v>
      </c>
      <c r="V63" s="16">
        <f t="shared" si="0"/>
        <v>2672.28</v>
      </c>
      <c r="W63" s="16">
        <f t="shared" si="1"/>
        <v>32067.36</v>
      </c>
      <c r="X63" s="18">
        <f t="shared" si="2"/>
        <v>31586.3496</v>
      </c>
      <c r="Y63" s="19">
        <v>60188.85</v>
      </c>
      <c r="Z63" s="18">
        <f t="shared" si="4"/>
        <v>91775.19959999999</v>
      </c>
    </row>
    <row r="64" spans="1:26" s="3" customFormat="1" ht="11.25">
      <c r="A64" s="14">
        <v>51</v>
      </c>
      <c r="B64" s="12" t="s">
        <v>28</v>
      </c>
      <c r="C64" s="16">
        <v>61</v>
      </c>
      <c r="D64" s="16">
        <v>1954</v>
      </c>
      <c r="E64" s="17">
        <v>397.6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>
        <v>10</v>
      </c>
      <c r="S64" s="17"/>
      <c r="T64" s="16"/>
      <c r="U64" s="16">
        <f t="shared" si="5"/>
        <v>10</v>
      </c>
      <c r="V64" s="16">
        <f t="shared" si="0"/>
        <v>2067.52</v>
      </c>
      <c r="W64" s="16">
        <f t="shared" si="1"/>
        <v>24810.239999999998</v>
      </c>
      <c r="X64" s="18">
        <f t="shared" si="2"/>
        <v>24438.086399999997</v>
      </c>
      <c r="Y64" s="19">
        <v>17217.25</v>
      </c>
      <c r="Z64" s="18">
        <f t="shared" si="4"/>
        <v>41655.3364</v>
      </c>
    </row>
    <row r="65" spans="1:26" s="3" customFormat="1" ht="11.25">
      <c r="A65" s="14">
        <v>52</v>
      </c>
      <c r="B65" s="12" t="s">
        <v>28</v>
      </c>
      <c r="C65" s="16">
        <v>63</v>
      </c>
      <c r="D65" s="16">
        <v>1954</v>
      </c>
      <c r="E65" s="17">
        <v>289.3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v>10</v>
      </c>
      <c r="S65" s="17">
        <v>19.9</v>
      </c>
      <c r="T65" s="16"/>
      <c r="U65" s="16">
        <f t="shared" si="5"/>
        <v>29.9</v>
      </c>
      <c r="V65" s="16">
        <f t="shared" si="0"/>
        <v>1504.3600000000001</v>
      </c>
      <c r="W65" s="16">
        <f t="shared" si="1"/>
        <v>18052.32</v>
      </c>
      <c r="X65" s="18">
        <f t="shared" si="2"/>
        <v>17781.5352</v>
      </c>
      <c r="Y65" s="19">
        <v>39581.42</v>
      </c>
      <c r="Z65" s="18">
        <f t="shared" si="4"/>
        <v>57362.9552</v>
      </c>
    </row>
    <row r="66" spans="1:26" s="3" customFormat="1" ht="11.25">
      <c r="A66" s="14">
        <v>53</v>
      </c>
      <c r="B66" s="12" t="s">
        <v>28</v>
      </c>
      <c r="C66" s="16">
        <v>65</v>
      </c>
      <c r="D66" s="16">
        <v>1954</v>
      </c>
      <c r="E66" s="17">
        <v>90.6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>
        <v>10</v>
      </c>
      <c r="S66" s="17">
        <v>12.1</v>
      </c>
      <c r="T66" s="16"/>
      <c r="U66" s="16">
        <f t="shared" si="5"/>
        <v>22.1</v>
      </c>
      <c r="V66" s="16">
        <f t="shared" si="0"/>
        <v>471.12</v>
      </c>
      <c r="W66" s="16">
        <f t="shared" si="1"/>
        <v>5653.4400000000005</v>
      </c>
      <c r="X66" s="18">
        <f t="shared" si="2"/>
        <v>5568.638400000001</v>
      </c>
      <c r="Y66" s="19">
        <v>3901.52</v>
      </c>
      <c r="Z66" s="18">
        <f t="shared" si="4"/>
        <v>9470.1584</v>
      </c>
    </row>
    <row r="67" spans="1:26" s="3" customFormat="1" ht="11.25">
      <c r="A67" s="14">
        <v>54</v>
      </c>
      <c r="B67" s="12" t="s">
        <v>28</v>
      </c>
      <c r="C67" s="16">
        <v>69</v>
      </c>
      <c r="D67" s="16">
        <v>1986</v>
      </c>
      <c r="E67" s="17">
        <v>1709.3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  <c r="T67" s="16"/>
      <c r="U67" s="16">
        <f t="shared" si="5"/>
        <v>0</v>
      </c>
      <c r="V67" s="16">
        <f t="shared" si="0"/>
        <v>8888.36</v>
      </c>
      <c r="W67" s="16">
        <f t="shared" si="1"/>
        <v>106660.32</v>
      </c>
      <c r="X67" s="18">
        <f t="shared" si="2"/>
        <v>105060.4152</v>
      </c>
      <c r="Y67" s="19">
        <v>115028.7</v>
      </c>
      <c r="Z67" s="18">
        <f t="shared" si="4"/>
        <v>220089.1152</v>
      </c>
    </row>
    <row r="68" spans="1:26" s="3" customFormat="1" ht="11.25">
      <c r="A68" s="14">
        <v>55</v>
      </c>
      <c r="B68" s="12" t="s">
        <v>28</v>
      </c>
      <c r="C68" s="16">
        <v>71</v>
      </c>
      <c r="D68" s="16">
        <v>1986</v>
      </c>
      <c r="E68" s="17">
        <v>3066.2</v>
      </c>
      <c r="F68" s="16"/>
      <c r="G68" s="16"/>
      <c r="H68" s="16"/>
      <c r="I68" s="16"/>
      <c r="J68" s="16"/>
      <c r="K68" s="16"/>
      <c r="L68" s="16"/>
      <c r="M68" s="16"/>
      <c r="N68" s="16">
        <v>2.4</v>
      </c>
      <c r="O68" s="16"/>
      <c r="P68" s="16"/>
      <c r="Q68" s="16"/>
      <c r="R68" s="16"/>
      <c r="S68" s="17"/>
      <c r="T68" s="16"/>
      <c r="U68" s="16">
        <f t="shared" si="5"/>
        <v>2.4</v>
      </c>
      <c r="V68" s="16">
        <f t="shared" si="0"/>
        <v>15944.24</v>
      </c>
      <c r="W68" s="16">
        <f t="shared" si="1"/>
        <v>191330.88</v>
      </c>
      <c r="X68" s="18">
        <f t="shared" si="2"/>
        <v>188460.9168</v>
      </c>
      <c r="Y68" s="19">
        <v>273958.71</v>
      </c>
      <c r="Z68" s="18">
        <f t="shared" si="4"/>
        <v>462419.6268</v>
      </c>
    </row>
    <row r="69" spans="1:26" s="3" customFormat="1" ht="11.25">
      <c r="A69" s="14">
        <v>56</v>
      </c>
      <c r="B69" s="12" t="s">
        <v>28</v>
      </c>
      <c r="C69" s="16">
        <v>73</v>
      </c>
      <c r="D69" s="16">
        <v>2005</v>
      </c>
      <c r="E69" s="17">
        <v>498.3</v>
      </c>
      <c r="F69" s="16"/>
      <c r="G69" s="16"/>
      <c r="H69" s="16"/>
      <c r="I69" s="16"/>
      <c r="J69" s="16"/>
      <c r="K69" s="16"/>
      <c r="L69" s="16"/>
      <c r="M69" s="16"/>
      <c r="N69" s="16">
        <v>4.2</v>
      </c>
      <c r="O69" s="16"/>
      <c r="P69" s="16"/>
      <c r="Q69" s="16"/>
      <c r="R69" s="16"/>
      <c r="S69" s="17"/>
      <c r="T69" s="16"/>
      <c r="U69" s="16">
        <f t="shared" si="5"/>
        <v>4.2</v>
      </c>
      <c r="V69" s="16">
        <f t="shared" si="0"/>
        <v>2591.1600000000003</v>
      </c>
      <c r="W69" s="16">
        <f t="shared" si="1"/>
        <v>31093.920000000006</v>
      </c>
      <c r="X69" s="18">
        <f t="shared" si="2"/>
        <v>30627.511200000004</v>
      </c>
      <c r="Y69" s="19">
        <v>18631.69</v>
      </c>
      <c r="Z69" s="18">
        <f t="shared" si="4"/>
        <v>49259.2012</v>
      </c>
    </row>
    <row r="70" spans="1:26" s="3" customFormat="1" ht="11.25">
      <c r="A70" s="14">
        <v>57</v>
      </c>
      <c r="B70" s="12" t="s">
        <v>28</v>
      </c>
      <c r="C70" s="16">
        <v>85</v>
      </c>
      <c r="D70" s="16">
        <v>1958</v>
      </c>
      <c r="E70" s="17">
        <v>208.6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>
        <v>34</v>
      </c>
      <c r="T70" s="16"/>
      <c r="U70" s="16">
        <f t="shared" si="5"/>
        <v>34</v>
      </c>
      <c r="V70" s="16">
        <f t="shared" si="0"/>
        <v>1084.72</v>
      </c>
      <c r="W70" s="16">
        <f t="shared" si="1"/>
        <v>13016.64</v>
      </c>
      <c r="X70" s="18">
        <f t="shared" si="2"/>
        <v>12821.390399999998</v>
      </c>
      <c r="Y70" s="19">
        <v>-11802.48</v>
      </c>
      <c r="Z70" s="18">
        <f t="shared" si="4"/>
        <v>1018.9103999999988</v>
      </c>
    </row>
    <row r="71" spans="1:26" s="3" customFormat="1" ht="11.25">
      <c r="A71" s="14">
        <v>58</v>
      </c>
      <c r="B71" s="12" t="s">
        <v>28</v>
      </c>
      <c r="C71" s="16">
        <v>87</v>
      </c>
      <c r="D71" s="16">
        <v>1953</v>
      </c>
      <c r="E71" s="17">
        <v>355.1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>
        <v>38.6</v>
      </c>
      <c r="T71" s="16"/>
      <c r="U71" s="16">
        <f t="shared" si="5"/>
        <v>38.6</v>
      </c>
      <c r="V71" s="16">
        <f t="shared" si="0"/>
        <v>1846.5200000000002</v>
      </c>
      <c r="W71" s="16">
        <f t="shared" si="1"/>
        <v>22158.24</v>
      </c>
      <c r="X71" s="18">
        <f t="shared" si="2"/>
        <v>21825.866400000003</v>
      </c>
      <c r="Y71" s="19">
        <v>24220.83</v>
      </c>
      <c r="Z71" s="18">
        <f t="shared" si="4"/>
        <v>46046.6964</v>
      </c>
    </row>
    <row r="72" spans="1:26" s="3" customFormat="1" ht="11.25">
      <c r="A72" s="14">
        <v>59</v>
      </c>
      <c r="B72" s="12" t="s">
        <v>28</v>
      </c>
      <c r="C72" s="16">
        <v>188</v>
      </c>
      <c r="D72" s="16">
        <v>1992</v>
      </c>
      <c r="E72" s="17">
        <v>489.9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16"/>
      <c r="U72" s="16">
        <f aca="true" t="shared" si="6" ref="U72:U94">SUM(F72:T72)</f>
        <v>0</v>
      </c>
      <c r="V72" s="16">
        <f t="shared" si="0"/>
        <v>2547.48</v>
      </c>
      <c r="W72" s="16">
        <f t="shared" si="1"/>
        <v>30569.760000000002</v>
      </c>
      <c r="X72" s="18">
        <f t="shared" si="2"/>
        <v>30111.213600000003</v>
      </c>
      <c r="Y72" s="19">
        <v>94073.45</v>
      </c>
      <c r="Z72" s="18">
        <f t="shared" si="4"/>
        <v>124184.6636</v>
      </c>
    </row>
    <row r="73" spans="1:26" s="3" customFormat="1" ht="11.25">
      <c r="A73" s="14">
        <v>60</v>
      </c>
      <c r="B73" s="12" t="s">
        <v>28</v>
      </c>
      <c r="C73" s="16">
        <v>190</v>
      </c>
      <c r="D73" s="16">
        <v>1955</v>
      </c>
      <c r="E73" s="17">
        <v>419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16"/>
      <c r="U73" s="16">
        <f t="shared" si="6"/>
        <v>0</v>
      </c>
      <c r="V73" s="16">
        <f t="shared" si="0"/>
        <v>2178.8</v>
      </c>
      <c r="W73" s="16">
        <f t="shared" si="1"/>
        <v>26145.600000000002</v>
      </c>
      <c r="X73" s="18">
        <f t="shared" si="2"/>
        <v>25753.416</v>
      </c>
      <c r="Y73" s="19">
        <v>26345.26</v>
      </c>
      <c r="Z73" s="18">
        <f t="shared" si="4"/>
        <v>52098.676</v>
      </c>
    </row>
    <row r="74" spans="1:26" s="3" customFormat="1" ht="11.25">
      <c r="A74" s="14">
        <v>61</v>
      </c>
      <c r="B74" s="12" t="s">
        <v>28</v>
      </c>
      <c r="C74" s="16">
        <v>192</v>
      </c>
      <c r="D74" s="16">
        <v>1955</v>
      </c>
      <c r="E74" s="17">
        <v>239.6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16"/>
      <c r="U74" s="16">
        <f t="shared" si="6"/>
        <v>0</v>
      </c>
      <c r="V74" s="16">
        <f t="shared" si="0"/>
        <v>1245.92</v>
      </c>
      <c r="W74" s="16">
        <f t="shared" si="1"/>
        <v>14951.04</v>
      </c>
      <c r="X74" s="18">
        <f t="shared" si="2"/>
        <v>14726.7744</v>
      </c>
      <c r="Y74" s="19">
        <v>9317.82</v>
      </c>
      <c r="Z74" s="18">
        <f t="shared" si="4"/>
        <v>24044.5944</v>
      </c>
    </row>
    <row r="75" spans="1:26" s="3" customFormat="1" ht="11.25">
      <c r="A75" s="14">
        <v>62</v>
      </c>
      <c r="B75" s="12" t="s">
        <v>28</v>
      </c>
      <c r="C75" s="16">
        <v>196</v>
      </c>
      <c r="D75" s="16">
        <v>1954</v>
      </c>
      <c r="E75" s="17">
        <v>151.8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16"/>
      <c r="U75" s="16">
        <f t="shared" si="6"/>
        <v>0</v>
      </c>
      <c r="V75" s="16">
        <f t="shared" si="0"/>
        <v>789.3600000000001</v>
      </c>
      <c r="W75" s="16">
        <f t="shared" si="1"/>
        <v>9472.320000000002</v>
      </c>
      <c r="X75" s="18">
        <f t="shared" si="2"/>
        <v>9330.235200000001</v>
      </c>
      <c r="Y75" s="19">
        <v>2809.44</v>
      </c>
      <c r="Z75" s="18">
        <f t="shared" si="4"/>
        <v>12139.675200000001</v>
      </c>
    </row>
    <row r="76" spans="1:26" s="3" customFormat="1" ht="11.25">
      <c r="A76" s="14">
        <v>63</v>
      </c>
      <c r="B76" s="12" t="s">
        <v>28</v>
      </c>
      <c r="C76" s="16">
        <v>198</v>
      </c>
      <c r="D76" s="16">
        <v>1954</v>
      </c>
      <c r="E76" s="17">
        <v>247.7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16"/>
      <c r="U76" s="16">
        <f t="shared" si="6"/>
        <v>0</v>
      </c>
      <c r="V76" s="16">
        <f t="shared" si="0"/>
        <v>1288.04</v>
      </c>
      <c r="W76" s="16">
        <f t="shared" si="1"/>
        <v>15456.48</v>
      </c>
      <c r="X76" s="18">
        <f t="shared" si="2"/>
        <v>15224.6328</v>
      </c>
      <c r="Y76" s="19">
        <v>4032.79</v>
      </c>
      <c r="Z76" s="18">
        <f t="shared" si="4"/>
        <v>19257.4228</v>
      </c>
    </row>
    <row r="77" spans="1:26" s="3" customFormat="1" ht="11.25">
      <c r="A77" s="14">
        <v>64</v>
      </c>
      <c r="B77" s="12" t="s">
        <v>28</v>
      </c>
      <c r="C77" s="16">
        <v>200</v>
      </c>
      <c r="D77" s="16">
        <v>1954</v>
      </c>
      <c r="E77" s="17">
        <v>291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6"/>
      <c r="U77" s="16">
        <f t="shared" si="6"/>
        <v>0</v>
      </c>
      <c r="V77" s="16">
        <f t="shared" si="0"/>
        <v>1513.2</v>
      </c>
      <c r="W77" s="16">
        <f t="shared" si="1"/>
        <v>18158.4</v>
      </c>
      <c r="X77" s="18">
        <f t="shared" si="2"/>
        <v>17886.024</v>
      </c>
      <c r="Y77" s="19">
        <v>18699.92</v>
      </c>
      <c r="Z77" s="18">
        <f t="shared" si="4"/>
        <v>36585.944</v>
      </c>
    </row>
    <row r="78" spans="1:26" s="3" customFormat="1" ht="11.25">
      <c r="A78" s="14">
        <v>65</v>
      </c>
      <c r="B78" s="12" t="s">
        <v>28</v>
      </c>
      <c r="C78" s="16">
        <v>206</v>
      </c>
      <c r="D78" s="16">
        <v>1955</v>
      </c>
      <c r="E78" s="17">
        <v>88.3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16"/>
      <c r="U78" s="16">
        <f t="shared" si="6"/>
        <v>0</v>
      </c>
      <c r="V78" s="16">
        <f aca="true" t="shared" si="7" ref="V78:V94">E78*5.2</f>
        <v>459.16</v>
      </c>
      <c r="W78" s="16">
        <f aca="true" t="shared" si="8" ref="W78:W94">V78*12</f>
        <v>5509.92</v>
      </c>
      <c r="X78" s="18">
        <f aca="true" t="shared" si="9" ref="X78:X95">W78*0.985</f>
        <v>5427.2712</v>
      </c>
      <c r="Y78" s="19">
        <v>141.91</v>
      </c>
      <c r="Z78" s="18">
        <f t="shared" si="4"/>
        <v>5569.1812</v>
      </c>
    </row>
    <row r="79" spans="1:26" s="3" customFormat="1" ht="11.25">
      <c r="A79" s="14">
        <v>66</v>
      </c>
      <c r="B79" s="12" t="s">
        <v>28</v>
      </c>
      <c r="C79" s="16">
        <v>208</v>
      </c>
      <c r="D79" s="16">
        <v>1955</v>
      </c>
      <c r="E79" s="17">
        <v>644.2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  <c r="T79" s="16"/>
      <c r="U79" s="16">
        <f t="shared" si="6"/>
        <v>0</v>
      </c>
      <c r="V79" s="16">
        <f t="shared" si="7"/>
        <v>3349.84</v>
      </c>
      <c r="W79" s="16">
        <f t="shared" si="8"/>
        <v>40198.08</v>
      </c>
      <c r="X79" s="18">
        <f t="shared" si="9"/>
        <v>39595.1088</v>
      </c>
      <c r="Y79" s="19">
        <v>45665.37</v>
      </c>
      <c r="Z79" s="18">
        <f t="shared" si="4"/>
        <v>85260.47880000001</v>
      </c>
    </row>
    <row r="80" spans="1:26" s="3" customFormat="1" ht="11.25">
      <c r="A80" s="14">
        <v>67</v>
      </c>
      <c r="B80" s="12" t="s">
        <v>28</v>
      </c>
      <c r="C80" s="16">
        <v>210</v>
      </c>
      <c r="D80" s="16">
        <v>1953</v>
      </c>
      <c r="E80" s="17">
        <v>415.8</v>
      </c>
      <c r="F80" s="16">
        <v>48</v>
      </c>
      <c r="G80" s="16">
        <v>22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7"/>
      <c r="T80" s="16"/>
      <c r="U80" s="16">
        <f t="shared" si="6"/>
        <v>70</v>
      </c>
      <c r="V80" s="16">
        <f t="shared" si="7"/>
        <v>2162.1600000000003</v>
      </c>
      <c r="W80" s="16">
        <f t="shared" si="8"/>
        <v>25945.920000000006</v>
      </c>
      <c r="X80" s="18">
        <f t="shared" si="9"/>
        <v>25556.731200000006</v>
      </c>
      <c r="Y80" s="19">
        <v>54416.62</v>
      </c>
      <c r="Z80" s="18">
        <f aca="true" t="shared" si="10" ref="Z80:Z95">SUM(X80:Y80)</f>
        <v>79973.3512</v>
      </c>
    </row>
    <row r="81" spans="1:26" s="3" customFormat="1" ht="11.25">
      <c r="A81" s="14">
        <v>68</v>
      </c>
      <c r="B81" s="12" t="s">
        <v>28</v>
      </c>
      <c r="C81" s="16">
        <v>212</v>
      </c>
      <c r="D81" s="16">
        <v>1953</v>
      </c>
      <c r="E81" s="17">
        <v>282</v>
      </c>
      <c r="F81" s="16"/>
      <c r="G81" s="16">
        <v>40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  <c r="T81" s="16"/>
      <c r="U81" s="16">
        <f t="shared" si="6"/>
        <v>40</v>
      </c>
      <c r="V81" s="16">
        <f t="shared" si="7"/>
        <v>1466.4</v>
      </c>
      <c r="W81" s="16">
        <f t="shared" si="8"/>
        <v>17596.800000000003</v>
      </c>
      <c r="X81" s="18">
        <f t="shared" si="9"/>
        <v>17332.848</v>
      </c>
      <c r="Y81" s="19">
        <v>41813.94</v>
      </c>
      <c r="Z81" s="18">
        <f t="shared" si="10"/>
        <v>59146.788</v>
      </c>
    </row>
    <row r="82" spans="1:26" s="3" customFormat="1" ht="11.25">
      <c r="A82" s="14">
        <v>69</v>
      </c>
      <c r="B82" s="12" t="s">
        <v>28</v>
      </c>
      <c r="C82" s="16">
        <v>214</v>
      </c>
      <c r="D82" s="16">
        <v>1968</v>
      </c>
      <c r="E82" s="17">
        <v>195.4</v>
      </c>
      <c r="F82" s="16"/>
      <c r="G82" s="16">
        <v>38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16"/>
      <c r="U82" s="16">
        <f t="shared" si="6"/>
        <v>38</v>
      </c>
      <c r="V82" s="16">
        <f t="shared" si="7"/>
        <v>1016.08</v>
      </c>
      <c r="W82" s="16">
        <f t="shared" si="8"/>
        <v>12192.960000000001</v>
      </c>
      <c r="X82" s="18">
        <f t="shared" si="9"/>
        <v>12010.0656</v>
      </c>
      <c r="Y82" s="19">
        <v>26735.4</v>
      </c>
      <c r="Z82" s="18">
        <f t="shared" si="10"/>
        <v>38745.4656</v>
      </c>
    </row>
    <row r="83" spans="1:26" s="3" customFormat="1" ht="11.25">
      <c r="A83" s="14">
        <v>70</v>
      </c>
      <c r="B83" s="12" t="s">
        <v>28</v>
      </c>
      <c r="C83" s="16">
        <v>218</v>
      </c>
      <c r="D83" s="16">
        <v>1968</v>
      </c>
      <c r="E83" s="17">
        <v>239.6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"/>
      <c r="T83" s="16"/>
      <c r="U83" s="16">
        <f t="shared" si="6"/>
        <v>0</v>
      </c>
      <c r="V83" s="16">
        <f t="shared" si="7"/>
        <v>1245.92</v>
      </c>
      <c r="W83" s="16">
        <f t="shared" si="8"/>
        <v>14951.04</v>
      </c>
      <c r="X83" s="18">
        <f t="shared" si="9"/>
        <v>14726.7744</v>
      </c>
      <c r="Y83" s="19">
        <v>-15018.54</v>
      </c>
      <c r="Z83" s="18">
        <f t="shared" si="10"/>
        <v>-291.76560000000063</v>
      </c>
    </row>
    <row r="84" spans="1:26" s="3" customFormat="1" ht="11.25">
      <c r="A84" s="14">
        <v>71</v>
      </c>
      <c r="B84" s="12" t="s">
        <v>28</v>
      </c>
      <c r="C84" s="16">
        <v>220</v>
      </c>
      <c r="D84" s="16">
        <v>1953</v>
      </c>
      <c r="E84" s="17">
        <v>351.5</v>
      </c>
      <c r="F84" s="16"/>
      <c r="G84" s="16">
        <v>40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7"/>
      <c r="T84" s="16"/>
      <c r="U84" s="16">
        <f t="shared" si="6"/>
        <v>40</v>
      </c>
      <c r="V84" s="16">
        <f t="shared" si="7"/>
        <v>1827.8</v>
      </c>
      <c r="W84" s="16">
        <f t="shared" si="8"/>
        <v>21933.6</v>
      </c>
      <c r="X84" s="18">
        <f t="shared" si="9"/>
        <v>21604.595999999998</v>
      </c>
      <c r="Y84" s="19">
        <v>45354.06</v>
      </c>
      <c r="Z84" s="18">
        <f t="shared" si="10"/>
        <v>66958.65599999999</v>
      </c>
    </row>
    <row r="85" spans="1:26" s="3" customFormat="1" ht="11.25">
      <c r="A85" s="14">
        <v>72</v>
      </c>
      <c r="B85" s="12" t="s">
        <v>28</v>
      </c>
      <c r="C85" s="16">
        <v>222</v>
      </c>
      <c r="D85" s="16">
        <v>1989</v>
      </c>
      <c r="E85" s="17">
        <v>1556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>
        <v>24.2</v>
      </c>
      <c r="R85" s="16"/>
      <c r="S85" s="17"/>
      <c r="T85" s="16"/>
      <c r="U85" s="16">
        <f t="shared" si="6"/>
        <v>24.2</v>
      </c>
      <c r="V85" s="16">
        <f t="shared" si="7"/>
        <v>8091.200000000001</v>
      </c>
      <c r="W85" s="16">
        <f t="shared" si="8"/>
        <v>97094.40000000001</v>
      </c>
      <c r="X85" s="18">
        <f t="shared" si="9"/>
        <v>95637.98400000001</v>
      </c>
      <c r="Y85" s="19">
        <v>73568.67</v>
      </c>
      <c r="Z85" s="18">
        <f t="shared" si="10"/>
        <v>169206.654</v>
      </c>
    </row>
    <row r="86" spans="1:26" s="3" customFormat="1" ht="11.25">
      <c r="A86" s="14">
        <v>73</v>
      </c>
      <c r="B86" s="12" t="s">
        <v>28</v>
      </c>
      <c r="C86" s="16">
        <v>224</v>
      </c>
      <c r="D86" s="16">
        <v>1990</v>
      </c>
      <c r="E86" s="17">
        <v>794.4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16"/>
      <c r="U86" s="16">
        <f t="shared" si="6"/>
        <v>0</v>
      </c>
      <c r="V86" s="16">
        <f t="shared" si="7"/>
        <v>4130.88</v>
      </c>
      <c r="W86" s="16">
        <f t="shared" si="8"/>
        <v>49570.56</v>
      </c>
      <c r="X86" s="18">
        <f t="shared" si="9"/>
        <v>48827.001599999996</v>
      </c>
      <c r="Y86" s="19">
        <v>73330.71</v>
      </c>
      <c r="Z86" s="18">
        <f t="shared" si="10"/>
        <v>122157.71160000001</v>
      </c>
    </row>
    <row r="87" spans="1:26" s="3" customFormat="1" ht="11.25">
      <c r="A87" s="14">
        <v>74</v>
      </c>
      <c r="B87" s="12" t="s">
        <v>29</v>
      </c>
      <c r="C87" s="16">
        <v>27</v>
      </c>
      <c r="D87" s="16">
        <v>1956</v>
      </c>
      <c r="E87" s="17">
        <v>849.1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16"/>
      <c r="U87" s="16">
        <f t="shared" si="6"/>
        <v>0</v>
      </c>
      <c r="V87" s="16">
        <f t="shared" si="7"/>
        <v>4415.320000000001</v>
      </c>
      <c r="W87" s="16">
        <f t="shared" si="8"/>
        <v>52983.84000000001</v>
      </c>
      <c r="X87" s="18">
        <f t="shared" si="9"/>
        <v>52189.08240000001</v>
      </c>
      <c r="Y87" s="19">
        <v>-156374.97</v>
      </c>
      <c r="Z87" s="18">
        <f t="shared" si="10"/>
        <v>-104185.88759999999</v>
      </c>
    </row>
    <row r="88" spans="1:26" s="3" customFormat="1" ht="11.25">
      <c r="A88" s="14">
        <v>75</v>
      </c>
      <c r="B88" s="12" t="s">
        <v>29</v>
      </c>
      <c r="C88" s="16">
        <v>29</v>
      </c>
      <c r="D88" s="16">
        <v>1956</v>
      </c>
      <c r="E88" s="17">
        <v>572.6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>
        <v>34.6</v>
      </c>
      <c r="T88" s="16"/>
      <c r="U88" s="16">
        <f t="shared" si="6"/>
        <v>34.6</v>
      </c>
      <c r="V88" s="16">
        <f t="shared" si="7"/>
        <v>2977.5200000000004</v>
      </c>
      <c r="W88" s="16">
        <f t="shared" si="8"/>
        <v>35730.240000000005</v>
      </c>
      <c r="X88" s="18">
        <f t="shared" si="9"/>
        <v>35194.286400000005</v>
      </c>
      <c r="Y88" s="19">
        <v>15203.47</v>
      </c>
      <c r="Z88" s="18">
        <f t="shared" si="10"/>
        <v>50397.756400000006</v>
      </c>
    </row>
    <row r="89" spans="1:26" s="3" customFormat="1" ht="11.25">
      <c r="A89" s="14">
        <v>76</v>
      </c>
      <c r="B89" s="12" t="s">
        <v>29</v>
      </c>
      <c r="C89" s="16">
        <v>31</v>
      </c>
      <c r="D89" s="16">
        <v>1958</v>
      </c>
      <c r="E89" s="17">
        <v>522.9</v>
      </c>
      <c r="F89" s="16"/>
      <c r="G89" s="16"/>
      <c r="H89" s="16">
        <v>27.5</v>
      </c>
      <c r="I89" s="16"/>
      <c r="J89" s="16"/>
      <c r="K89" s="16"/>
      <c r="L89" s="16"/>
      <c r="M89" s="16"/>
      <c r="N89" s="16"/>
      <c r="O89" s="16"/>
      <c r="P89" s="16">
        <v>27.6</v>
      </c>
      <c r="Q89" s="16"/>
      <c r="R89" s="16"/>
      <c r="S89" s="17"/>
      <c r="T89" s="16"/>
      <c r="U89" s="16">
        <f t="shared" si="6"/>
        <v>55.1</v>
      </c>
      <c r="V89" s="16">
        <f t="shared" si="7"/>
        <v>2719.08</v>
      </c>
      <c r="W89" s="16">
        <f t="shared" si="8"/>
        <v>32628.96</v>
      </c>
      <c r="X89" s="18">
        <f t="shared" si="9"/>
        <v>32139.525599999997</v>
      </c>
      <c r="Y89" s="19">
        <v>10840.86</v>
      </c>
      <c r="Z89" s="18">
        <f t="shared" si="10"/>
        <v>42980.385599999994</v>
      </c>
    </row>
    <row r="90" spans="1:26" s="3" customFormat="1" ht="11.25">
      <c r="A90" s="14">
        <v>77</v>
      </c>
      <c r="B90" s="12" t="s">
        <v>29</v>
      </c>
      <c r="C90" s="16">
        <v>33</v>
      </c>
      <c r="D90" s="16">
        <v>2001</v>
      </c>
      <c r="E90" s="17">
        <v>960.9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16"/>
      <c r="U90" s="16">
        <f t="shared" si="6"/>
        <v>0</v>
      </c>
      <c r="V90" s="16">
        <f t="shared" si="7"/>
        <v>4996.68</v>
      </c>
      <c r="W90" s="16">
        <f t="shared" si="8"/>
        <v>59960.16</v>
      </c>
      <c r="X90" s="18">
        <f t="shared" si="9"/>
        <v>59060.757600000004</v>
      </c>
      <c r="Y90" s="19">
        <v>131996.88</v>
      </c>
      <c r="Z90" s="18">
        <f t="shared" si="10"/>
        <v>191057.63760000002</v>
      </c>
    </row>
    <row r="91" spans="1:26" s="3" customFormat="1" ht="11.25">
      <c r="A91" s="14">
        <v>78</v>
      </c>
      <c r="B91" s="12" t="s">
        <v>30</v>
      </c>
      <c r="C91" s="16">
        <v>1</v>
      </c>
      <c r="D91" s="16">
        <v>1975</v>
      </c>
      <c r="E91" s="17">
        <v>2507.4</v>
      </c>
      <c r="F91" s="16"/>
      <c r="G91" s="16"/>
      <c r="H91" s="16"/>
      <c r="I91" s="16">
        <v>34.21</v>
      </c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16"/>
      <c r="U91" s="16">
        <f t="shared" si="6"/>
        <v>34.21</v>
      </c>
      <c r="V91" s="16">
        <f t="shared" si="7"/>
        <v>13038.480000000001</v>
      </c>
      <c r="W91" s="16">
        <f t="shared" si="8"/>
        <v>156461.76</v>
      </c>
      <c r="X91" s="18">
        <f t="shared" si="9"/>
        <v>154114.8336</v>
      </c>
      <c r="Y91" s="19">
        <v>224207.53</v>
      </c>
      <c r="Z91" s="18">
        <f t="shared" si="10"/>
        <v>378322.36360000004</v>
      </c>
    </row>
    <row r="92" spans="1:26" s="3" customFormat="1" ht="11.25">
      <c r="A92" s="14">
        <v>79</v>
      </c>
      <c r="B92" s="12" t="s">
        <v>30</v>
      </c>
      <c r="C92" s="16">
        <v>3</v>
      </c>
      <c r="D92" s="16">
        <v>1967</v>
      </c>
      <c r="E92" s="17">
        <v>1586.8</v>
      </c>
      <c r="F92" s="16"/>
      <c r="G92" s="16"/>
      <c r="H92" s="16"/>
      <c r="I92" s="16"/>
      <c r="J92" s="16"/>
      <c r="K92" s="16"/>
      <c r="L92" s="16"/>
      <c r="M92" s="16">
        <v>60</v>
      </c>
      <c r="N92" s="16"/>
      <c r="O92" s="16"/>
      <c r="P92" s="16"/>
      <c r="Q92" s="16"/>
      <c r="R92" s="16"/>
      <c r="S92" s="17"/>
      <c r="T92" s="16"/>
      <c r="U92" s="18">
        <f t="shared" si="6"/>
        <v>60</v>
      </c>
      <c r="V92" s="16">
        <f t="shared" si="7"/>
        <v>8251.36</v>
      </c>
      <c r="W92" s="16">
        <f t="shared" si="8"/>
        <v>99016.32</v>
      </c>
      <c r="X92" s="18">
        <f t="shared" si="9"/>
        <v>97531.0752</v>
      </c>
      <c r="Y92" s="19">
        <v>67549.55</v>
      </c>
      <c r="Z92" s="18">
        <f t="shared" si="10"/>
        <v>165080.6252</v>
      </c>
    </row>
    <row r="93" spans="1:26" s="3" customFormat="1" ht="11.25">
      <c r="A93" s="14">
        <v>80</v>
      </c>
      <c r="B93" s="12" t="s">
        <v>30</v>
      </c>
      <c r="C93" s="16">
        <v>5</v>
      </c>
      <c r="D93" s="16">
        <v>1967</v>
      </c>
      <c r="E93" s="17">
        <v>2083.9</v>
      </c>
      <c r="F93" s="16">
        <v>100</v>
      </c>
      <c r="G93" s="16"/>
      <c r="H93" s="16"/>
      <c r="I93" s="16"/>
      <c r="J93" s="16"/>
      <c r="K93" s="16"/>
      <c r="L93" s="16"/>
      <c r="M93" s="16">
        <v>60</v>
      </c>
      <c r="N93" s="16"/>
      <c r="O93" s="16"/>
      <c r="P93" s="16"/>
      <c r="Q93" s="16"/>
      <c r="R93" s="16"/>
      <c r="S93" s="17"/>
      <c r="T93" s="16"/>
      <c r="U93" s="17">
        <f t="shared" si="6"/>
        <v>160</v>
      </c>
      <c r="V93" s="16">
        <f t="shared" si="7"/>
        <v>10836.28</v>
      </c>
      <c r="W93" s="16">
        <f t="shared" si="8"/>
        <v>130035.36000000002</v>
      </c>
      <c r="X93" s="18">
        <f t="shared" si="9"/>
        <v>128084.82960000001</v>
      </c>
      <c r="Y93" s="19">
        <v>166276.35</v>
      </c>
      <c r="Z93" s="18">
        <f t="shared" si="10"/>
        <v>294361.17960000003</v>
      </c>
    </row>
    <row r="94" spans="1:26" s="15" customFormat="1" ht="11.25">
      <c r="A94" s="14">
        <v>81</v>
      </c>
      <c r="B94" s="12" t="s">
        <v>30</v>
      </c>
      <c r="C94" s="16" t="s">
        <v>31</v>
      </c>
      <c r="D94" s="16">
        <v>1969</v>
      </c>
      <c r="E94" s="17">
        <v>1906.4</v>
      </c>
      <c r="F94" s="16">
        <v>100</v>
      </c>
      <c r="G94" s="16"/>
      <c r="H94" s="16"/>
      <c r="I94" s="16"/>
      <c r="J94" s="16"/>
      <c r="K94" s="16"/>
      <c r="L94" s="16"/>
      <c r="M94" s="16">
        <v>60</v>
      </c>
      <c r="N94" s="16"/>
      <c r="O94" s="16"/>
      <c r="P94" s="16"/>
      <c r="Q94" s="16"/>
      <c r="R94" s="16"/>
      <c r="S94" s="17"/>
      <c r="T94" s="16"/>
      <c r="U94" s="17">
        <f t="shared" si="6"/>
        <v>160</v>
      </c>
      <c r="V94" s="16">
        <f t="shared" si="7"/>
        <v>9913.28</v>
      </c>
      <c r="W94" s="16">
        <f t="shared" si="8"/>
        <v>118959.36000000002</v>
      </c>
      <c r="X94" s="18">
        <f t="shared" si="9"/>
        <v>117174.96960000001</v>
      </c>
      <c r="Y94" s="21">
        <v>95959.64</v>
      </c>
      <c r="Z94" s="18">
        <f t="shared" si="10"/>
        <v>213134.60960000003</v>
      </c>
    </row>
    <row r="95" spans="1:26" s="15" customFormat="1" ht="11.25">
      <c r="A95" s="12"/>
      <c r="B95" s="12" t="s">
        <v>48</v>
      </c>
      <c r="C95" s="16"/>
      <c r="D95" s="16"/>
      <c r="E95" s="17">
        <f>SUM(E13:E94)</f>
        <v>121261.00000000001</v>
      </c>
      <c r="F95" s="16">
        <f>SUM(F14:F94)</f>
        <v>820</v>
      </c>
      <c r="G95" s="16">
        <f aca="true" t="shared" si="11" ref="G95:U95">SUM(G14:G94)</f>
        <v>140</v>
      </c>
      <c r="H95" s="16">
        <f>SUM(H14:H94)</f>
        <v>82.5</v>
      </c>
      <c r="I95" s="16">
        <f t="shared" si="11"/>
        <v>347.60999999999996</v>
      </c>
      <c r="J95" s="16">
        <f t="shared" si="11"/>
        <v>404.4</v>
      </c>
      <c r="K95" s="16">
        <f t="shared" si="11"/>
        <v>252.2</v>
      </c>
      <c r="L95" s="16">
        <f t="shared" si="11"/>
        <v>624.3</v>
      </c>
      <c r="M95" s="16">
        <f t="shared" si="11"/>
        <v>1453</v>
      </c>
      <c r="N95" s="16">
        <f t="shared" si="11"/>
        <v>45</v>
      </c>
      <c r="O95" s="16">
        <f t="shared" si="11"/>
        <v>302</v>
      </c>
      <c r="P95" s="16">
        <f t="shared" si="11"/>
        <v>110</v>
      </c>
      <c r="Q95" s="16">
        <f t="shared" si="11"/>
        <v>24.2</v>
      </c>
      <c r="R95" s="16">
        <f t="shared" si="11"/>
        <v>50</v>
      </c>
      <c r="S95" s="16">
        <f t="shared" si="11"/>
        <v>741.2</v>
      </c>
      <c r="T95" s="16">
        <f t="shared" si="11"/>
        <v>15.5</v>
      </c>
      <c r="U95" s="16">
        <f t="shared" si="11"/>
        <v>5411.91</v>
      </c>
      <c r="V95" s="22">
        <f>SUM(V14:V94)</f>
        <v>630531.2000000002</v>
      </c>
      <c r="W95" s="22">
        <f>SUM(W14:W94)</f>
        <v>7566374.400000004</v>
      </c>
      <c r="X95" s="18">
        <f t="shared" si="9"/>
        <v>7452878.784000004</v>
      </c>
      <c r="Y95" s="21">
        <f>SUM(Y14:Y94)</f>
        <v>5381091.120000001</v>
      </c>
      <c r="Z95" s="18">
        <f t="shared" si="10"/>
        <v>12833969.904000005</v>
      </c>
    </row>
    <row r="96" s="15" customFormat="1" ht="11.25"/>
    <row r="97" spans="2:14" s="15" customFormat="1" ht="11.25">
      <c r="B97" s="25" t="s">
        <v>54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3:14" ht="15">
      <c r="M98" s="24"/>
      <c r="N98" s="24"/>
    </row>
  </sheetData>
  <sheetProtection/>
  <mergeCells count="21">
    <mergeCell ref="Z10:Z12"/>
    <mergeCell ref="F11:F12"/>
    <mergeCell ref="I11:I12"/>
    <mergeCell ref="P11:R11"/>
    <mergeCell ref="V10:V12"/>
    <mergeCell ref="W10:W12"/>
    <mergeCell ref="Y10:Y12"/>
    <mergeCell ref="F10:T10"/>
    <mergeCell ref="M98:N98"/>
    <mergeCell ref="H11:H12"/>
    <mergeCell ref="A10:A12"/>
    <mergeCell ref="B10:B12"/>
    <mergeCell ref="C10:C12"/>
    <mergeCell ref="D10:D12"/>
    <mergeCell ref="C8:X8"/>
    <mergeCell ref="C7:X7"/>
    <mergeCell ref="B97:N97"/>
    <mergeCell ref="E10:E12"/>
    <mergeCell ref="G11:G12"/>
    <mergeCell ref="X10:X12"/>
    <mergeCell ref="J11:O11"/>
  </mergeCells>
  <printOptions/>
  <pageMargins left="0" right="0" top="0.7480314960629921" bottom="0.7480314960629921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2011-04-05T03:45:37Z</cp:lastPrinted>
  <dcterms:created xsi:type="dcterms:W3CDTF">2006-09-28T05:33:49Z</dcterms:created>
  <dcterms:modified xsi:type="dcterms:W3CDTF">2012-01-10T06:24:09Z</dcterms:modified>
  <cp:category/>
  <cp:version/>
  <cp:contentType/>
  <cp:contentStatus/>
</cp:coreProperties>
</file>